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papa\Documents\Klassen\9\1 Info\ecxel\"/>
    </mc:Choice>
  </mc:AlternateContent>
  <xr:revisionPtr revIDLastSave="0" documentId="8_{B460AF07-5EEE-409A-A4BF-54CCF9DCD84F}" xr6:coauthVersionLast="36" xr6:coauthVersionMax="36" xr10:uidLastSave="{00000000-0000-0000-0000-000000000000}"/>
  <bookViews>
    <workbookView xWindow="0" yWindow="0" windowWidth="28800" windowHeight="14100" xr2:uid="{00000000-000D-0000-FFFF-FFFF00000000}"/>
  </bookViews>
  <sheets>
    <sheet name="Netto-Brutto-Wenn-ZählenWenn" sheetId="1" r:id="rId1"/>
    <sheet name="Wenn-Oder" sheetId="2" r:id="rId2"/>
    <sheet name="Bedingte Formatierung" sheetId="3" r:id="rId3"/>
    <sheet name="Alter" sheetId="4" r:id="rId4"/>
  </sheets>
  <calcPr calcId="191029"/>
  <fileRecoveryPr repairLoad="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21" i="4" l="1"/>
  <c r="L23" i="4"/>
  <c r="L22" i="4"/>
  <c r="L3" i="4"/>
  <c r="L4" i="4"/>
  <c r="L5" i="4"/>
  <c r="L6" i="4"/>
  <c r="L7" i="4"/>
  <c r="L8" i="4"/>
  <c r="L9" i="4"/>
  <c r="L10" i="4"/>
  <c r="L11" i="4"/>
  <c r="L12" i="4"/>
  <c r="L13" i="4"/>
  <c r="L14" i="4"/>
  <c r="L15" i="4"/>
  <c r="L16" i="4"/>
  <c r="L17" i="4"/>
  <c r="L18" i="4"/>
  <c r="L19" i="4"/>
  <c r="L20" i="4"/>
  <c r="L2" i="4"/>
  <c r="M2" i="4" l="1"/>
  <c r="M6" i="4"/>
  <c r="M3" i="4"/>
  <c r="M5" i="4"/>
  <c r="M4" i="4"/>
  <c r="M7" i="4" l="1"/>
  <c r="R10" i="2" l="1"/>
  <c r="R11" i="2"/>
  <c r="R12" i="2"/>
  <c r="R13" i="2"/>
  <c r="R14" i="2"/>
  <c r="R15" i="2"/>
  <c r="R16" i="2"/>
  <c r="R17" i="2"/>
  <c r="R18" i="2"/>
  <c r="R19" i="2"/>
  <c r="R20" i="2"/>
  <c r="R21" i="2"/>
  <c r="R22" i="2"/>
  <c r="R23" i="2"/>
  <c r="R24" i="2"/>
  <c r="R9" i="2"/>
  <c r="O10" i="2"/>
  <c r="P10" i="2"/>
  <c r="Q10" i="2"/>
  <c r="O11" i="2"/>
  <c r="P11" i="2"/>
  <c r="Q11" i="2"/>
  <c r="O12" i="2"/>
  <c r="P12" i="2"/>
  <c r="Q12" i="2"/>
  <c r="O13" i="2"/>
  <c r="P13" i="2"/>
  <c r="Q13" i="2"/>
  <c r="O14" i="2"/>
  <c r="P14" i="2"/>
  <c r="Q14" i="2"/>
  <c r="O15" i="2"/>
  <c r="P15" i="2"/>
  <c r="Q15" i="2"/>
  <c r="O16" i="2"/>
  <c r="P16" i="2"/>
  <c r="Q16" i="2"/>
  <c r="O17" i="2"/>
  <c r="P17" i="2"/>
  <c r="Q17" i="2"/>
  <c r="O18" i="2"/>
  <c r="P18" i="2"/>
  <c r="Q18" i="2"/>
  <c r="O19" i="2"/>
  <c r="P19" i="2"/>
  <c r="Q19" i="2"/>
  <c r="O20" i="2"/>
  <c r="P20" i="2"/>
  <c r="Q20" i="2"/>
  <c r="O21" i="2"/>
  <c r="P21" i="2"/>
  <c r="Q21" i="2"/>
  <c r="O22" i="2"/>
  <c r="P22" i="2"/>
  <c r="Q22" i="2"/>
  <c r="O23" i="2"/>
  <c r="P23" i="2"/>
  <c r="Q23" i="2"/>
  <c r="O24" i="2"/>
  <c r="P24" i="2"/>
  <c r="Q24" i="2"/>
  <c r="P9" i="2"/>
  <c r="Q9" i="2"/>
  <c r="O9" i="2"/>
  <c r="N10" i="2"/>
  <c r="N11" i="2"/>
  <c r="N12" i="2"/>
  <c r="N13" i="2"/>
  <c r="N14" i="2"/>
  <c r="N15" i="2"/>
  <c r="N16" i="2"/>
  <c r="N17" i="2"/>
  <c r="N18" i="2"/>
  <c r="N19" i="2"/>
  <c r="N20" i="2"/>
  <c r="N21" i="2"/>
  <c r="N22" i="2"/>
  <c r="N23" i="2"/>
  <c r="N24" i="2"/>
  <c r="N9" i="2"/>
  <c r="N10" i="1"/>
  <c r="N11" i="1"/>
  <c r="N12" i="1"/>
  <c r="N13" i="1"/>
  <c r="N14" i="1"/>
  <c r="N15" i="1"/>
  <c r="N16" i="1"/>
  <c r="N17" i="1"/>
  <c r="N18" i="1"/>
  <c r="N19" i="1"/>
  <c r="N20" i="1"/>
  <c r="N21" i="1"/>
  <c r="N22" i="1"/>
  <c r="N23" i="1"/>
  <c r="N24" i="1"/>
  <c r="N9" i="1"/>
  <c r="N25" i="1"/>
  <c r="L12" i="1"/>
  <c r="M12" i="1" s="1"/>
  <c r="L11" i="1"/>
  <c r="M11" i="1" s="1"/>
  <c r="L24" i="1"/>
  <c r="M13" i="1"/>
  <c r="M15" i="1"/>
  <c r="M16" i="1"/>
  <c r="M17" i="1"/>
  <c r="M18" i="1"/>
  <c r="M19" i="1"/>
  <c r="M21" i="1"/>
  <c r="M22" i="1"/>
  <c r="M23" i="1"/>
  <c r="M24" i="1"/>
  <c r="L10" i="1"/>
  <c r="M10" i="1" s="1"/>
  <c r="L13" i="1"/>
  <c r="L14" i="1"/>
  <c r="M14" i="1" s="1"/>
  <c r="L15" i="1"/>
  <c r="L16" i="1"/>
  <c r="L17" i="1"/>
  <c r="L18" i="1"/>
  <c r="L19" i="1"/>
  <c r="L20" i="1"/>
  <c r="M20" i="1" s="1"/>
  <c r="L21" i="1"/>
  <c r="L22" i="1"/>
  <c r="L23" i="1"/>
  <c r="L9" i="1"/>
  <c r="M9" i="1" s="1"/>
  <c r="B118" i="2" l="1"/>
</calcChain>
</file>

<file path=xl/sharedStrings.xml><?xml version="1.0" encoding="utf-8"?>
<sst xmlns="http://schemas.openxmlformats.org/spreadsheetml/2006/main" count="137" uniqueCount="96">
  <si>
    <t>1. Rechnung</t>
  </si>
  <si>
    <t>2. Rechnung</t>
  </si>
  <si>
    <t>3. Rechnung</t>
  </si>
  <si>
    <t>4. Rechnung</t>
  </si>
  <si>
    <t>5. Rechnung</t>
  </si>
  <si>
    <t>6. Rechnung</t>
  </si>
  <si>
    <t>7. Rechnung</t>
  </si>
  <si>
    <t>8. Rechnung</t>
  </si>
  <si>
    <t>9. Rechnung</t>
  </si>
  <si>
    <t>10. Rechnung</t>
  </si>
  <si>
    <t>11. Rechnung</t>
  </si>
  <si>
    <t>12. Rechnung</t>
  </si>
  <si>
    <t>13. Rechnung</t>
  </si>
  <si>
    <t>14. Rechnung</t>
  </si>
  <si>
    <t>15. Rechnung</t>
  </si>
  <si>
    <t>16. Rechnung</t>
  </si>
  <si>
    <t>Posten 1</t>
  </si>
  <si>
    <t>Posten 2</t>
  </si>
  <si>
    <t>Posten 3</t>
  </si>
  <si>
    <t>Posten 4</t>
  </si>
  <si>
    <t>Bruttopreis</t>
  </si>
  <si>
    <t>Nettopreis</t>
  </si>
  <si>
    <t>über 100</t>
  </si>
  <si>
    <t>Anzahl über 100</t>
  </si>
  <si>
    <t>Gut &amp; Günstig</t>
  </si>
  <si>
    <t>Notendurchschnitt</t>
  </si>
  <si>
    <t>1. Schulaufgabe</t>
  </si>
  <si>
    <t>2. Schulaufgabe</t>
  </si>
  <si>
    <t>3. Schulaufgabe</t>
  </si>
  <si>
    <t>1. Ex</t>
  </si>
  <si>
    <t>2. Ex</t>
  </si>
  <si>
    <t>3. Ex</t>
  </si>
  <si>
    <t>mündlich 1</t>
  </si>
  <si>
    <t>mündlich 2</t>
  </si>
  <si>
    <t>Schnitt</t>
  </si>
  <si>
    <t>Mathematik</t>
  </si>
  <si>
    <t>Deutsch</t>
  </si>
  <si>
    <t>PCB</t>
  </si>
  <si>
    <t>GSE</t>
  </si>
  <si>
    <t>Englisch</t>
  </si>
  <si>
    <t>Bedingte Formatierung</t>
  </si>
  <si>
    <t>Geschlecht</t>
  </si>
  <si>
    <t>Geburtstag</t>
  </si>
  <si>
    <t xml:space="preserve">Anna </t>
  </si>
  <si>
    <t>Alpha</t>
  </si>
  <si>
    <t>w</t>
  </si>
  <si>
    <t>Berta</t>
  </si>
  <si>
    <t>Blastor</t>
  </si>
  <si>
    <t>Citro</t>
  </si>
  <si>
    <t>Citrus</t>
  </si>
  <si>
    <t>m</t>
  </si>
  <si>
    <t>Dami</t>
  </si>
  <si>
    <t>Dorent</t>
  </si>
  <si>
    <t>Erhard</t>
  </si>
  <si>
    <t>Ehrlich</t>
  </si>
  <si>
    <t>Frieder</t>
  </si>
  <si>
    <t>Fidelius</t>
  </si>
  <si>
    <t>Gustav</t>
  </si>
  <si>
    <t>Gans</t>
  </si>
  <si>
    <t>Hans</t>
  </si>
  <si>
    <t>Herrlich</t>
  </si>
  <si>
    <t>Ida</t>
  </si>
  <si>
    <t>Iller</t>
  </si>
  <si>
    <t>Jens</t>
  </si>
  <si>
    <t>Jordan</t>
  </si>
  <si>
    <t>Klaus</t>
  </si>
  <si>
    <t>Kinkel</t>
  </si>
  <si>
    <t>Lena</t>
  </si>
  <si>
    <t>Leyen</t>
  </si>
  <si>
    <t>Manni</t>
  </si>
  <si>
    <t>Maus</t>
  </si>
  <si>
    <t>Nina</t>
  </si>
  <si>
    <t>Nerz</t>
  </si>
  <si>
    <t>Ole</t>
  </si>
  <si>
    <t>Olbrich</t>
  </si>
  <si>
    <t>Steffi</t>
  </si>
  <si>
    <t>Stenz</t>
  </si>
  <si>
    <t>Timo</t>
  </si>
  <si>
    <t>Tanz</t>
  </si>
  <si>
    <t>Richi</t>
  </si>
  <si>
    <t>Reich</t>
  </si>
  <si>
    <t>Paule</t>
  </si>
  <si>
    <t>Paulus</t>
  </si>
  <si>
    <t>Alter</t>
  </si>
  <si>
    <t>Auswertung nach Geschlechtern:</t>
  </si>
  <si>
    <t>Männliche</t>
  </si>
  <si>
    <t>Wieviele</t>
  </si>
  <si>
    <t>Weibliche</t>
  </si>
  <si>
    <t>Insgesamt:</t>
  </si>
  <si>
    <t>Wie viele sind</t>
  </si>
  <si>
    <t>Jahre alt?</t>
  </si>
  <si>
    <t>Summe:</t>
  </si>
  <si>
    <t>ANZAHL</t>
  </si>
  <si>
    <t>ANZAHL2</t>
  </si>
  <si>
    <t>Die Funktionen</t>
  </si>
  <si>
    <t>Erkläre!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</si>
</sst>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14" x14ac:knownFonts="1">
    <font>
      <sz val="11"/>
      <color theme="1"/>
      <name val="Calibri"/>
      <family val="2"/>
      <scheme val="minor"/>
    </font>
    <font>
      <sz val="11"/>
      <color theme="0"/>
      <name val="Calibri"/>
      <family val="2"/>
      <scheme val="minor"/>
    </font>
    <font>
      <sz val="11"/>
      <color rgb="FF00B050"/>
      <name val="Calibri"/>
      <family val="2"/>
      <scheme val="minor"/>
    </font>
    <font>
      <sz val="11"/>
      <color theme="1"/>
      <name val="Calibri"/>
      <family val="2"/>
      <scheme val="minor"/>
    </font>
    <font>
      <sz val="11"/>
      <color rgb="FF9C5700"/>
      <name val="Calibri"/>
      <family val="2"/>
      <scheme val="minor"/>
    </font>
    <font>
      <sz val="11"/>
      <color rgb="FFFF0000"/>
      <name val="Calibri"/>
      <family val="2"/>
      <scheme val="minor"/>
    </font>
    <font>
      <sz val="18"/>
      <color theme="1"/>
      <name val="Calibri"/>
      <family val="2"/>
      <scheme val="minor"/>
    </font>
    <font>
      <b/>
      <sz val="18"/>
      <color theme="1"/>
      <name val="Calibri"/>
      <family val="2"/>
      <scheme val="minor"/>
    </font>
    <font>
      <b/>
      <sz val="11"/>
      <color theme="1"/>
      <name val="Calibri"/>
      <family val="2"/>
      <scheme val="minor"/>
    </font>
    <font>
      <sz val="12"/>
      <color theme="1"/>
      <name val="Calibri"/>
      <family val="2"/>
      <scheme val="minor"/>
    </font>
    <font>
      <sz val="11"/>
      <name val="Calibri"/>
      <family val="2"/>
      <scheme val="minor"/>
    </font>
    <font>
      <sz val="16"/>
      <color theme="5" tint="-0.249977111117893"/>
      <name val="Calibri"/>
      <family val="2"/>
      <scheme val="minor"/>
    </font>
    <font>
      <b/>
      <sz val="12"/>
      <color theme="1"/>
      <name val="Calibri"/>
      <family val="2"/>
      <scheme val="minor"/>
    </font>
    <font>
      <sz val="11"/>
      <color theme="5" tint="-0.249977111117893"/>
      <name val="Calibri"/>
      <family val="2"/>
      <scheme val="minor"/>
    </font>
  </fonts>
  <fills count="7">
    <fill>
      <patternFill patternType="none"/>
    </fill>
    <fill>
      <patternFill patternType="gray125"/>
    </fill>
    <fill>
      <patternFill patternType="solid">
        <fgColor theme="1" tint="0.249977111117893"/>
        <bgColor indexed="64"/>
      </patternFill>
    </fill>
    <fill>
      <patternFill patternType="solid">
        <fgColor rgb="FFFFEB9C"/>
      </patternFill>
    </fill>
    <fill>
      <patternFill patternType="solid">
        <fgColor theme="6" tint="0.59999389629810485"/>
        <bgColor indexed="65"/>
      </patternFill>
    </fill>
    <fill>
      <patternFill patternType="solid">
        <fgColor theme="9" tint="0.79998168889431442"/>
        <bgColor indexed="64"/>
      </patternFill>
    </fill>
    <fill>
      <patternFill patternType="solid">
        <fgColor theme="7" tint="0.7999816888943144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s>
  <cellStyleXfs count="3">
    <xf numFmtId="0" fontId="0" fillId="0" borderId="0"/>
    <xf numFmtId="0" fontId="4" fillId="3" borderId="0" applyNumberFormat="0" applyBorder="0" applyAlignment="0" applyProtection="0"/>
    <xf numFmtId="0" fontId="3" fillId="4" borderId="0" applyNumberFormat="0" applyBorder="0" applyAlignment="0" applyProtection="0"/>
  </cellStyleXfs>
  <cellXfs count="31">
    <xf numFmtId="0" fontId="0" fillId="0" borderId="0" xfId="0"/>
    <xf numFmtId="0" fontId="0" fillId="0" borderId="1" xfId="0" applyBorder="1"/>
    <xf numFmtId="164" fontId="0" fillId="0" borderId="1" xfId="0" applyNumberFormat="1" applyBorder="1"/>
    <xf numFmtId="164" fontId="0" fillId="0" borderId="2" xfId="0" applyNumberFormat="1" applyBorder="1"/>
    <xf numFmtId="0" fontId="0" fillId="0" borderId="0" xfId="0" applyBorder="1"/>
    <xf numFmtId="0" fontId="2" fillId="0" borderId="1" xfId="0" applyFont="1" applyFill="1" applyBorder="1"/>
    <xf numFmtId="0" fontId="5" fillId="0" borderId="0" xfId="0" applyFont="1"/>
    <xf numFmtId="0" fontId="5" fillId="0" borderId="1" xfId="0" applyFont="1" applyBorder="1"/>
    <xf numFmtId="0" fontId="3" fillId="4" borderId="3" xfId="2" applyBorder="1"/>
    <xf numFmtId="0" fontId="1" fillId="0" borderId="0" xfId="0" applyFont="1"/>
    <xf numFmtId="0" fontId="0" fillId="0" borderId="0" xfId="0" applyFont="1"/>
    <xf numFmtId="164" fontId="0" fillId="0" borderId="0" xfId="0" applyNumberFormat="1" applyFont="1"/>
    <xf numFmtId="0" fontId="6" fillId="0" borderId="0" xfId="0" applyFont="1" applyAlignment="1">
      <alignment vertical="top"/>
    </xf>
    <xf numFmtId="0" fontId="7" fillId="0" borderId="0" xfId="0" applyFont="1"/>
    <xf numFmtId="0" fontId="9" fillId="0" borderId="0" xfId="0" applyFont="1"/>
    <xf numFmtId="14" fontId="9" fillId="0" borderId="0" xfId="0" applyNumberFormat="1" applyFont="1"/>
    <xf numFmtId="0" fontId="0" fillId="5" borderId="0" xfId="0" applyFill="1"/>
    <xf numFmtId="0" fontId="0" fillId="6" borderId="0" xfId="0" applyFill="1"/>
    <xf numFmtId="0" fontId="10" fillId="0" borderId="0" xfId="0" applyFont="1"/>
    <xf numFmtId="0" fontId="8" fillId="0" borderId="0" xfId="0" applyFont="1"/>
    <xf numFmtId="0" fontId="11" fillId="0" borderId="0" xfId="0" applyFont="1"/>
    <xf numFmtId="14" fontId="11" fillId="0" borderId="0" xfId="0" applyNumberFormat="1" applyFont="1"/>
    <xf numFmtId="0" fontId="12" fillId="0" borderId="0" xfId="0" applyFont="1"/>
    <xf numFmtId="0" fontId="8" fillId="0" borderId="1" xfId="0" applyFont="1" applyBorder="1"/>
    <xf numFmtId="0" fontId="13" fillId="0" borderId="0" xfId="0" applyFont="1"/>
    <xf numFmtId="0" fontId="13" fillId="0" borderId="0" xfId="0" applyFont="1" applyFill="1"/>
    <xf numFmtId="0" fontId="10" fillId="0" borderId="1" xfId="0" applyFont="1" applyBorder="1"/>
    <xf numFmtId="0" fontId="0" fillId="2" borderId="0" xfId="0" applyFill="1" applyAlignment="1">
      <alignment horizontal="center"/>
    </xf>
    <xf numFmtId="164" fontId="3" fillId="4" borderId="3" xfId="2" applyNumberFormat="1" applyBorder="1"/>
    <xf numFmtId="2" fontId="4" fillId="3" borderId="0" xfId="1" applyNumberFormat="1"/>
    <xf numFmtId="0" fontId="1" fillId="0" borderId="0" xfId="0" applyFont="1" applyFill="1"/>
  </cellXfs>
  <cellStyles count="3">
    <cellStyle name="40 % - Akzent3" xfId="2" builtinId="39"/>
    <cellStyle name="Neutral" xfId="1" builtinId="28"/>
    <cellStyle name="Standard" xfId="0" builtinId="0"/>
  </cellStyles>
  <dxfs count="63">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border>
        <left style="thin">
          <color theme="4" tint="-0.24994659260841701"/>
        </left>
        <right style="thin">
          <color theme="4" tint="-0.24994659260841701"/>
        </right>
        <top style="thin">
          <color theme="4" tint="-0.24994659260841701"/>
        </top>
        <bottom style="thin">
          <color theme="4" tint="-0.24994659260841701"/>
        </bottom>
      </border>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ill>
        <patternFill>
          <bgColor theme="0" tint="-0.14996795556505021"/>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theme="0" tint="-0.14996795556505021"/>
        </patternFill>
      </fill>
    </dxf>
    <dxf>
      <fill>
        <patternFill>
          <bgColor theme="0" tint="-0.14996795556505021"/>
        </patternFill>
      </fill>
    </dxf>
    <dxf>
      <fill>
        <patternFill>
          <bgColor rgb="FFDCDCDC"/>
        </patternFill>
      </fill>
    </dxf>
    <dxf>
      <fill>
        <patternFill>
          <bgColor theme="0" tint="-0.14996795556505021"/>
        </patternFill>
      </fill>
    </dxf>
    <dxf>
      <fill>
        <patternFill>
          <bgColor theme="0" tint="-0.14996795556505021"/>
        </patternFill>
      </fill>
    </dxf>
    <dxf>
      <fill>
        <patternFill>
          <bgColor rgb="FFDCDCDC"/>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ill>
        <patternFill>
          <bgColor rgb="FFDCDCDC"/>
        </patternFill>
      </fill>
    </dxf>
    <dxf>
      <font>
        <color rgb="FF006100"/>
      </font>
      <fill>
        <patternFill>
          <bgColor rgb="FFC6EFCE"/>
        </patternFill>
      </fill>
    </dxf>
    <dxf>
      <fill>
        <patternFill>
          <bgColor rgb="FFDCDCDC"/>
        </patternFill>
      </fill>
    </dxf>
    <dxf>
      <font>
        <color rgb="FF006100"/>
      </font>
      <fill>
        <patternFill>
          <bgColor rgb="FFC6EFCE"/>
        </patternFill>
      </fill>
      <border>
        <left style="thin">
          <color theme="4" tint="-0.24994659260841701"/>
        </left>
        <right style="thin">
          <color theme="4" tint="-0.24994659260841701"/>
        </right>
        <top style="thin">
          <color theme="4" tint="-0.24994659260841701"/>
        </top>
        <bottom style="thin">
          <color theme="4" tint="-0.24994659260841701"/>
        </bottom>
      </border>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theme="0" tint="-0.14996795556505021"/>
        </patternFill>
      </fill>
    </dxf>
  </dxfs>
  <tableStyles count="0" defaultTableStyle="TableStyleMedium2" defaultPivotStyle="PivotStyleLight16"/>
  <colors>
    <mruColors>
      <color rgb="FF6699FF"/>
      <color rgb="FFDCDC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419100</xdr:colOff>
      <xdr:row>6</xdr:row>
      <xdr:rowOff>3497</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0" y="0"/>
          <a:ext cx="2352675" cy="1146497"/>
        </a:xfrm>
        <a:prstGeom prst="rect">
          <a:avLst/>
        </a:prstGeom>
      </xdr:spPr>
    </xdr:pic>
    <xdr:clientData/>
  </xdr:twoCellAnchor>
  <xdr:oneCellAnchor>
    <xdr:from>
      <xdr:col>2</xdr:col>
      <xdr:colOff>657225</xdr:colOff>
      <xdr:row>1</xdr:row>
      <xdr:rowOff>114300</xdr:rowOff>
    </xdr:from>
    <xdr:ext cx="4501360" cy="544573"/>
    <xdr:sp macro="" textlink="">
      <xdr:nvSpPr>
        <xdr:cNvPr id="5" name="Textfeld 4">
          <a:extLst>
            <a:ext uri="{FF2B5EF4-FFF2-40B4-BE49-F238E27FC236}">
              <a16:creationId xmlns:a16="http://schemas.microsoft.com/office/drawing/2014/main" id="{00000000-0008-0000-0000-000005000000}"/>
            </a:ext>
          </a:extLst>
        </xdr:cNvPr>
        <xdr:cNvSpPr txBox="1"/>
      </xdr:nvSpPr>
      <xdr:spPr>
        <a:xfrm>
          <a:off x="2590800" y="304800"/>
          <a:ext cx="4501360" cy="544573"/>
        </a:xfrm>
        <a:prstGeom prst="rect">
          <a:avLst/>
        </a:prstGeom>
        <a:solidFill>
          <a:srgbClr val="7F7F7F">
            <a:alpha val="63922"/>
          </a:srgb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de-DE" sz="3200">
              <a:solidFill>
                <a:schemeClr val="bg1">
                  <a:lumMod val="85000"/>
                </a:schemeClr>
              </a:solidFill>
              <a:latin typeface="US" panose="04030405050702020802" pitchFamily="82" charset="0"/>
            </a:rPr>
            <a:t>Bavarian Steel Company</a:t>
          </a:r>
        </a:p>
      </xdr:txBody>
    </xdr:sp>
    <xdr:clientData/>
  </xdr:oneCellAnchor>
  <xdr:twoCellAnchor>
    <xdr:from>
      <xdr:col>10</xdr:col>
      <xdr:colOff>95250</xdr:colOff>
      <xdr:row>6</xdr:row>
      <xdr:rowOff>219074</xdr:rowOff>
    </xdr:from>
    <xdr:to>
      <xdr:col>18</xdr:col>
      <xdr:colOff>285750</xdr:colOff>
      <xdr:row>29</xdr:row>
      <xdr:rowOff>114300</xdr:rowOff>
    </xdr:to>
    <xdr:sp macro="" textlink="">
      <xdr:nvSpPr>
        <xdr:cNvPr id="2" name="Textfeld 1">
          <a:extLst>
            <a:ext uri="{FF2B5EF4-FFF2-40B4-BE49-F238E27FC236}">
              <a16:creationId xmlns:a16="http://schemas.microsoft.com/office/drawing/2014/main" id="{7E19CAE5-7EA4-4E3C-B8CF-1AB1F99B1C51}"/>
            </a:ext>
          </a:extLst>
        </xdr:cNvPr>
        <xdr:cNvSpPr txBox="1"/>
      </xdr:nvSpPr>
      <xdr:spPr>
        <a:xfrm>
          <a:off x="8639175" y="1362074"/>
          <a:ext cx="6286500" cy="45339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800">
              <a:solidFill>
                <a:schemeClr val="dk1"/>
              </a:solidFill>
              <a:effectLst/>
              <a:latin typeface="+mn-lt"/>
              <a:ea typeface="+mn-ea"/>
              <a:cs typeface="+mn-cs"/>
            </a:rPr>
            <a:t>Berechnungen im Alltag können sich durchaus komplex darstellen. Dabei stehen mehrere Rechenoperationen in direktem Zusammenhang.</a:t>
          </a:r>
        </a:p>
        <a:p>
          <a:endParaRPr lang="de-DE" sz="1800">
            <a:solidFill>
              <a:schemeClr val="dk1"/>
            </a:solidFill>
            <a:effectLst/>
            <a:latin typeface="+mn-lt"/>
            <a:ea typeface="+mn-ea"/>
            <a:cs typeface="+mn-cs"/>
          </a:endParaRPr>
        </a:p>
        <a:p>
          <a:r>
            <a:rPr lang="de-DE" sz="1800">
              <a:solidFill>
                <a:schemeClr val="dk1"/>
              </a:solidFill>
              <a:effectLst/>
              <a:latin typeface="+mn-lt"/>
              <a:ea typeface="+mn-ea"/>
              <a:cs typeface="+mn-cs"/>
            </a:rPr>
            <a:t>So kann die </a:t>
          </a:r>
          <a:r>
            <a:rPr lang="de-DE" sz="1800">
              <a:solidFill>
                <a:srgbClr val="FF0000"/>
              </a:solidFill>
              <a:effectLst/>
              <a:latin typeface="+mn-lt"/>
              <a:ea typeface="+mn-ea"/>
              <a:cs typeface="+mn-cs"/>
            </a:rPr>
            <a:t>Summe von Nettobeträgen </a:t>
          </a:r>
          <a:r>
            <a:rPr lang="de-DE" sz="1800">
              <a:solidFill>
                <a:schemeClr val="dk1"/>
              </a:solidFill>
              <a:effectLst/>
              <a:latin typeface="+mn-lt"/>
              <a:ea typeface="+mn-ea"/>
              <a:cs typeface="+mn-cs"/>
            </a:rPr>
            <a:t>gebildet und der </a:t>
          </a:r>
          <a:r>
            <a:rPr lang="de-DE" sz="1800">
              <a:solidFill>
                <a:srgbClr val="FF0000"/>
              </a:solidFill>
              <a:effectLst/>
              <a:latin typeface="+mn-lt"/>
              <a:ea typeface="+mn-ea"/>
              <a:cs typeface="+mn-cs"/>
            </a:rPr>
            <a:t>Bruttobetrag bei 19% Mehrwertsteuer </a:t>
          </a:r>
          <a:r>
            <a:rPr lang="de-DE" sz="1800">
              <a:solidFill>
                <a:schemeClr val="dk1"/>
              </a:solidFill>
              <a:effectLst/>
              <a:latin typeface="+mn-lt"/>
              <a:ea typeface="+mn-ea"/>
              <a:cs typeface="+mn-cs"/>
            </a:rPr>
            <a:t>dargestellt werden. Diese Rechenoperationen können in einer einzigen mathematischen Funktion ausgedrückt werden.</a:t>
          </a:r>
        </a:p>
        <a:p>
          <a:r>
            <a:rPr lang="de-DE" sz="1800">
              <a:solidFill>
                <a:schemeClr val="dk1"/>
              </a:solidFill>
              <a:effectLst/>
              <a:latin typeface="+mn-lt"/>
              <a:ea typeface="+mn-ea"/>
              <a:cs typeface="+mn-cs"/>
            </a:rPr>
            <a:t> </a:t>
          </a:r>
        </a:p>
        <a:p>
          <a:r>
            <a:rPr lang="de-DE" sz="1800">
              <a:solidFill>
                <a:srgbClr val="FF0000"/>
              </a:solidFill>
              <a:effectLst/>
              <a:latin typeface="+mn-lt"/>
              <a:ea typeface="+mn-ea"/>
              <a:cs typeface="+mn-cs"/>
            </a:rPr>
            <a:t>Beträge über 100 € (Brutto) sollen sollen mit einer Beschriftung „Achtung“ versehen werden, sonst mit OK</a:t>
          </a:r>
          <a:r>
            <a:rPr lang="de-DE" sz="1800">
              <a:solidFill>
                <a:schemeClr val="dk1"/>
              </a:solidFill>
              <a:effectLst/>
              <a:latin typeface="+mn-lt"/>
              <a:ea typeface="+mn-ea"/>
              <a:cs typeface="+mn-cs"/>
            </a:rPr>
            <a:t>. </a:t>
          </a:r>
        </a:p>
        <a:p>
          <a:r>
            <a:rPr lang="de-DE" sz="1800">
              <a:solidFill>
                <a:schemeClr val="dk1"/>
              </a:solidFill>
              <a:effectLst/>
              <a:latin typeface="+mn-lt"/>
              <a:ea typeface="+mn-ea"/>
              <a:cs typeface="+mn-cs"/>
            </a:rPr>
            <a:t>Für die interne Statistik soll die </a:t>
          </a:r>
          <a:r>
            <a:rPr lang="de-DE" sz="1800">
              <a:solidFill>
                <a:srgbClr val="FF0000"/>
              </a:solidFill>
              <a:effectLst/>
              <a:latin typeface="+mn-lt"/>
              <a:ea typeface="+mn-ea"/>
              <a:cs typeface="+mn-cs"/>
            </a:rPr>
            <a:t>Anzahl</a:t>
          </a:r>
          <a:r>
            <a:rPr lang="de-DE" sz="1800">
              <a:solidFill>
                <a:schemeClr val="dk1"/>
              </a:solidFill>
              <a:effectLst/>
              <a:latin typeface="+mn-lt"/>
              <a:ea typeface="+mn-ea"/>
              <a:cs typeface="+mn-cs"/>
            </a:rPr>
            <a:t> der Rechnungsbeträge größer als 100 ausgegeben werden.</a:t>
          </a:r>
        </a:p>
        <a:p>
          <a:endParaRPr lang="de-DE" sz="1100"/>
        </a:p>
      </xdr:txBody>
    </xdr:sp>
    <xdr:clientData/>
  </xdr:twoCellAnchor>
  <xdr:twoCellAnchor editAs="oneCell">
    <xdr:from>
      <xdr:col>0</xdr:col>
      <xdr:colOff>9525</xdr:colOff>
      <xdr:row>99</xdr:row>
      <xdr:rowOff>85725</xdr:rowOff>
    </xdr:from>
    <xdr:to>
      <xdr:col>11</xdr:col>
      <xdr:colOff>696720</xdr:colOff>
      <xdr:row>117</xdr:row>
      <xdr:rowOff>95730</xdr:rowOff>
    </xdr:to>
    <xdr:pic>
      <xdr:nvPicPr>
        <xdr:cNvPr id="3" name="Grafik 2">
          <a:extLst>
            <a:ext uri="{FF2B5EF4-FFF2-40B4-BE49-F238E27FC236}">
              <a16:creationId xmlns:a16="http://schemas.microsoft.com/office/drawing/2014/main" id="{4222F69E-4C61-4D28-888F-1235E6780D9A}"/>
            </a:ext>
          </a:extLst>
        </xdr:cNvPr>
        <xdr:cNvPicPr>
          <a:picLocks noChangeAspect="1"/>
        </xdr:cNvPicPr>
      </xdr:nvPicPr>
      <xdr:blipFill>
        <a:blip xmlns:r="http://schemas.openxmlformats.org/officeDocument/2006/relationships" r:embed="rId2"/>
        <a:stretch>
          <a:fillRect/>
        </a:stretch>
      </xdr:blipFill>
      <xdr:spPr>
        <a:xfrm>
          <a:off x="9525" y="19202400"/>
          <a:ext cx="9993120" cy="343900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66675</xdr:colOff>
      <xdr:row>6</xdr:row>
      <xdr:rowOff>3497</xdr:rowOff>
    </xdr:to>
    <xdr:pic>
      <xdr:nvPicPr>
        <xdr:cNvPr id="2" name="Grafik 1">
          <a:extLst>
            <a:ext uri="{FF2B5EF4-FFF2-40B4-BE49-F238E27FC236}">
              <a16:creationId xmlns:a16="http://schemas.microsoft.com/office/drawing/2014/main" id="{83A9C530-4867-4D34-A6E2-BADA1F0E0CB1}"/>
            </a:ext>
          </a:extLst>
        </xdr:cNvPr>
        <xdr:cNvPicPr>
          <a:picLocks noChangeAspect="1"/>
        </xdr:cNvPicPr>
      </xdr:nvPicPr>
      <xdr:blipFill>
        <a:blip xmlns:r="http://schemas.openxmlformats.org/officeDocument/2006/relationships" r:embed="rId1"/>
        <a:stretch>
          <a:fillRect/>
        </a:stretch>
      </xdr:blipFill>
      <xdr:spPr>
        <a:xfrm>
          <a:off x="0" y="0"/>
          <a:ext cx="2352675" cy="1146497"/>
        </a:xfrm>
        <a:prstGeom prst="rect">
          <a:avLst/>
        </a:prstGeom>
      </xdr:spPr>
    </xdr:pic>
    <xdr:clientData/>
  </xdr:twoCellAnchor>
  <xdr:oneCellAnchor>
    <xdr:from>
      <xdr:col>2</xdr:col>
      <xdr:colOff>657225</xdr:colOff>
      <xdr:row>1</xdr:row>
      <xdr:rowOff>114300</xdr:rowOff>
    </xdr:from>
    <xdr:ext cx="4501360" cy="544573"/>
    <xdr:sp macro="" textlink="">
      <xdr:nvSpPr>
        <xdr:cNvPr id="3" name="Textfeld 2">
          <a:extLst>
            <a:ext uri="{FF2B5EF4-FFF2-40B4-BE49-F238E27FC236}">
              <a16:creationId xmlns:a16="http://schemas.microsoft.com/office/drawing/2014/main" id="{90C0F172-8246-4FE7-B472-EA29E577F80E}"/>
            </a:ext>
          </a:extLst>
        </xdr:cNvPr>
        <xdr:cNvSpPr txBox="1"/>
      </xdr:nvSpPr>
      <xdr:spPr>
        <a:xfrm>
          <a:off x="2590800" y="304800"/>
          <a:ext cx="4501360" cy="544573"/>
        </a:xfrm>
        <a:prstGeom prst="rect">
          <a:avLst/>
        </a:prstGeom>
        <a:solidFill>
          <a:srgbClr val="7F7F7F">
            <a:alpha val="63922"/>
          </a:srgbClr>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de-DE" sz="3200">
              <a:solidFill>
                <a:schemeClr val="bg1">
                  <a:lumMod val="85000"/>
                </a:schemeClr>
              </a:solidFill>
              <a:latin typeface="US" panose="04030405050702020802" pitchFamily="82" charset="0"/>
            </a:rPr>
            <a:t>Bavarian Steel Company</a:t>
          </a:r>
        </a:p>
      </xdr:txBody>
    </xdr:sp>
    <xdr:clientData/>
  </xdr:oneCellAnchor>
  <xdr:twoCellAnchor>
    <xdr:from>
      <xdr:col>12</xdr:col>
      <xdr:colOff>104775</xdr:colOff>
      <xdr:row>1</xdr:row>
      <xdr:rowOff>142875</xdr:rowOff>
    </xdr:from>
    <xdr:to>
      <xdr:col>19</xdr:col>
      <xdr:colOff>466725</xdr:colOff>
      <xdr:row>35</xdr:row>
      <xdr:rowOff>28574</xdr:rowOff>
    </xdr:to>
    <xdr:sp macro="" textlink="">
      <xdr:nvSpPr>
        <xdr:cNvPr id="5" name="Textfeld 4">
          <a:extLst>
            <a:ext uri="{FF2B5EF4-FFF2-40B4-BE49-F238E27FC236}">
              <a16:creationId xmlns:a16="http://schemas.microsoft.com/office/drawing/2014/main" id="{639D260D-8FF3-44C8-A4F8-75AEF3E5AF29}"/>
            </a:ext>
          </a:extLst>
        </xdr:cNvPr>
        <xdr:cNvSpPr txBox="1"/>
      </xdr:nvSpPr>
      <xdr:spPr>
        <a:xfrm>
          <a:off x="9372600" y="333375"/>
          <a:ext cx="5695950" cy="63626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de-DE" sz="1800">
              <a:solidFill>
                <a:schemeClr val="dk1"/>
              </a:solidFill>
              <a:effectLst/>
              <a:latin typeface="+mn-lt"/>
              <a:ea typeface="+mn-ea"/>
              <a:cs typeface="+mn-cs"/>
            </a:rPr>
            <a:t>Wenn ein </a:t>
          </a:r>
          <a:r>
            <a:rPr lang="de-DE" sz="1800">
              <a:solidFill>
                <a:srgbClr val="FF0000"/>
              </a:solidFill>
              <a:effectLst/>
              <a:latin typeface="+mn-lt"/>
              <a:ea typeface="+mn-ea"/>
              <a:cs typeface="+mn-cs"/>
            </a:rPr>
            <a:t>einzelner Posten unter 10 €</a:t>
          </a:r>
          <a:r>
            <a:rPr lang="de-DE" sz="1800">
              <a:solidFill>
                <a:schemeClr val="dk1"/>
              </a:solidFill>
              <a:effectLst/>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lang="de-DE" sz="18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e-DE" sz="1800">
              <a:solidFill>
                <a:schemeClr val="dk1"/>
              </a:solidFill>
              <a:effectLst/>
              <a:latin typeface="+mn-lt"/>
              <a:ea typeface="+mn-ea"/>
              <a:cs typeface="+mn-cs"/>
            </a:rPr>
            <a:t>Bei</a:t>
          </a:r>
          <a:r>
            <a:rPr lang="de-DE" sz="1800" baseline="0">
              <a:solidFill>
                <a:schemeClr val="dk1"/>
              </a:solidFill>
              <a:effectLst/>
              <a:latin typeface="+mn-lt"/>
              <a:ea typeface="+mn-ea"/>
              <a:cs typeface="+mn-cs"/>
            </a:rPr>
            <a:t> Spalte </a:t>
          </a:r>
          <a:r>
            <a:rPr lang="de-DE" sz="1800">
              <a:solidFill>
                <a:srgbClr val="FF0000"/>
              </a:solidFill>
              <a:effectLst/>
              <a:latin typeface="+mn-lt"/>
              <a:ea typeface="+mn-ea"/>
              <a:cs typeface="+mn-cs"/>
            </a:rPr>
            <a:t>Posten 1</a:t>
          </a:r>
          <a:r>
            <a:rPr lang="de-DE" sz="1800">
              <a:solidFill>
                <a:schemeClr val="dk1"/>
              </a:solidFill>
              <a:effectLst/>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lang="de-DE" sz="18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e-DE" sz="1800">
              <a:solidFill>
                <a:schemeClr val="dk1"/>
              </a:solidFill>
              <a:effectLst/>
              <a:latin typeface="+mn-lt"/>
              <a:ea typeface="+mn-ea"/>
              <a:cs typeface="+mn-cs"/>
            </a:rPr>
            <a:t>Definiere das Wenn_Wert so, dass als Ausgabe „gut &amp; günstig“ ausgegeben wird. Trifft das Kriterium nicht zu, soll als Sonst_Wert „normal“ ausgegeben werden.</a:t>
          </a:r>
        </a:p>
        <a:p>
          <a:endParaRPr lang="de-DE" sz="18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e-DE" sz="18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de-DE" sz="18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e-DE" sz="1800">
              <a:solidFill>
                <a:schemeClr val="dk1"/>
              </a:solidFill>
              <a:effectLst/>
              <a:latin typeface="+mn-lt"/>
              <a:ea typeface="+mn-ea"/>
              <a:cs typeface="+mn-cs"/>
            </a:rPr>
            <a:t>Wenn </a:t>
          </a:r>
          <a:r>
            <a:rPr lang="de-DE" sz="1800">
              <a:solidFill>
                <a:srgbClr val="FF0000"/>
              </a:solidFill>
              <a:effectLst/>
              <a:latin typeface="+mn-lt"/>
              <a:ea typeface="+mn-ea"/>
              <a:cs typeface="+mn-cs"/>
            </a:rPr>
            <a:t>irgendein</a:t>
          </a:r>
          <a:r>
            <a:rPr lang="de-DE" sz="1800">
              <a:solidFill>
                <a:schemeClr val="dk1"/>
              </a:solidFill>
              <a:effectLst/>
              <a:latin typeface="+mn-lt"/>
              <a:ea typeface="+mn-ea"/>
              <a:cs typeface="+mn-cs"/>
            </a:rPr>
            <a:t> Betrag in </a:t>
          </a:r>
        </a:p>
        <a:p>
          <a:pPr marL="0" marR="0" lvl="0" indent="0" defTabSz="914400" eaLnBrk="1" fontAlgn="auto" latinLnBrk="0" hangingPunct="1">
            <a:lnSpc>
              <a:spcPct val="100000"/>
            </a:lnSpc>
            <a:spcBef>
              <a:spcPts val="0"/>
            </a:spcBef>
            <a:spcAft>
              <a:spcPts val="0"/>
            </a:spcAft>
            <a:buClrTx/>
            <a:buSzTx/>
            <a:buFontTx/>
            <a:buNone/>
            <a:tabLst/>
            <a:defRPr/>
          </a:pPr>
          <a:endParaRPr lang="de-DE" sz="18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e-DE" sz="1800">
              <a:solidFill>
                <a:schemeClr val="dk1"/>
              </a:solidFill>
              <a:effectLst/>
              <a:latin typeface="+mn-lt"/>
              <a:ea typeface="+mn-ea"/>
              <a:cs typeface="+mn-cs"/>
            </a:rPr>
            <a:t>Posten1 ODER Posten2</a:t>
          </a:r>
          <a:r>
            <a:rPr lang="de-DE" sz="1800" baseline="0">
              <a:solidFill>
                <a:schemeClr val="dk1"/>
              </a:solidFill>
              <a:effectLst/>
              <a:latin typeface="+mn-lt"/>
              <a:ea typeface="+mn-ea"/>
              <a:cs typeface="+mn-cs"/>
            </a:rPr>
            <a:t> ODER Posten3 ODER Posten4 </a:t>
          </a:r>
          <a:r>
            <a:rPr lang="de-DE" sz="1800">
              <a:solidFill>
                <a:schemeClr val="dk1"/>
              </a:solidFill>
              <a:effectLst/>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de-DE" sz="1800">
              <a:solidFill>
                <a:schemeClr val="dk1"/>
              </a:solidFill>
              <a:effectLst/>
              <a:latin typeface="+mn-lt"/>
              <a:ea typeface="+mn-ea"/>
              <a:cs typeface="+mn-cs"/>
            </a:rPr>
            <a:t>unter 10 €:</a:t>
          </a:r>
        </a:p>
        <a:p>
          <a:pPr marL="0" marR="0" lvl="0" indent="0" defTabSz="914400" eaLnBrk="1" fontAlgn="auto" latinLnBrk="0" hangingPunct="1">
            <a:lnSpc>
              <a:spcPct val="100000"/>
            </a:lnSpc>
            <a:spcBef>
              <a:spcPts val="0"/>
            </a:spcBef>
            <a:spcAft>
              <a:spcPts val="0"/>
            </a:spcAft>
            <a:buClrTx/>
            <a:buSzTx/>
            <a:buFontTx/>
            <a:buNone/>
            <a:tabLst/>
            <a:defRPr/>
          </a:pPr>
          <a:endParaRPr lang="de-DE" sz="18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e-DE" sz="1800">
              <a:solidFill>
                <a:schemeClr val="accent6">
                  <a:lumMod val="75000"/>
                </a:schemeClr>
              </a:solidFill>
              <a:effectLst/>
              <a:latin typeface="+mn-lt"/>
              <a:ea typeface="+mn-ea"/>
              <a:cs typeface="+mn-cs"/>
            </a:rPr>
            <a:t>Bei Spalte gut&amp;günstig:</a:t>
          </a:r>
        </a:p>
        <a:p>
          <a:pPr marL="0" marR="0" lvl="0" indent="0" defTabSz="914400" eaLnBrk="1" fontAlgn="auto" latinLnBrk="0" hangingPunct="1">
            <a:lnSpc>
              <a:spcPct val="100000"/>
            </a:lnSpc>
            <a:spcBef>
              <a:spcPts val="0"/>
            </a:spcBef>
            <a:spcAft>
              <a:spcPts val="0"/>
            </a:spcAft>
            <a:buClrTx/>
            <a:buSzTx/>
            <a:buFontTx/>
            <a:buNone/>
            <a:tabLst/>
            <a:defRPr/>
          </a:pPr>
          <a:endParaRPr lang="de-DE" sz="18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e-DE" sz="1800">
              <a:solidFill>
                <a:schemeClr val="dk1"/>
              </a:solidFill>
              <a:effectLst/>
              <a:latin typeface="+mn-lt"/>
              <a:ea typeface="+mn-ea"/>
              <a:cs typeface="+mn-cs"/>
            </a:rPr>
            <a:t>Definiere das Wenn_Wert so, dass als Ausgabe „gut &amp; günstig“ ausgegeben wird. </a:t>
          </a:r>
        </a:p>
        <a:p>
          <a:pPr marL="0" marR="0" lvl="0" indent="0" defTabSz="914400" eaLnBrk="1" fontAlgn="auto" latinLnBrk="0" hangingPunct="1">
            <a:lnSpc>
              <a:spcPct val="100000"/>
            </a:lnSpc>
            <a:spcBef>
              <a:spcPts val="0"/>
            </a:spcBef>
            <a:spcAft>
              <a:spcPts val="0"/>
            </a:spcAft>
            <a:buClrTx/>
            <a:buSzTx/>
            <a:buFontTx/>
            <a:buNone/>
            <a:tabLst/>
            <a:defRPr/>
          </a:pPr>
          <a:endParaRPr lang="de-DE" sz="18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de-DE" sz="1800">
              <a:solidFill>
                <a:schemeClr val="dk1"/>
              </a:solidFill>
              <a:effectLst/>
              <a:latin typeface="+mn-lt"/>
              <a:ea typeface="+mn-ea"/>
              <a:cs typeface="+mn-cs"/>
            </a:rPr>
            <a:t>Trifft das Kriterium nicht zu, soll als Sonst_Wert „prüfen“ ausgegeben werden.</a:t>
          </a:r>
        </a:p>
        <a:p>
          <a:pPr marL="0" marR="0" lvl="0" indent="0" defTabSz="914400" eaLnBrk="1" fontAlgn="auto" latinLnBrk="0" hangingPunct="1">
            <a:lnSpc>
              <a:spcPct val="100000"/>
            </a:lnSpc>
            <a:spcBef>
              <a:spcPts val="0"/>
            </a:spcBef>
            <a:spcAft>
              <a:spcPts val="0"/>
            </a:spcAft>
            <a:buClrTx/>
            <a:buSzTx/>
            <a:buFontTx/>
            <a:buNone/>
            <a:tabLst/>
            <a:defRPr/>
          </a:pPr>
          <a:endParaRPr lang="de-DE" sz="1800">
            <a:solidFill>
              <a:schemeClr val="dk1"/>
            </a:solidFill>
            <a:effectLst/>
            <a:latin typeface="+mn-lt"/>
            <a:ea typeface="+mn-ea"/>
            <a:cs typeface="+mn-cs"/>
          </a:endParaRPr>
        </a:p>
        <a:p>
          <a:endParaRPr lang="de-DE" sz="1100"/>
        </a:p>
      </xdr:txBody>
    </xdr:sp>
    <xdr:clientData/>
  </xdr:twoCellAnchor>
  <xdr:twoCellAnchor editAs="oneCell">
    <xdr:from>
      <xdr:col>0</xdr:col>
      <xdr:colOff>104775</xdr:colOff>
      <xdr:row>100</xdr:row>
      <xdr:rowOff>104775</xdr:rowOff>
    </xdr:from>
    <xdr:to>
      <xdr:col>10</xdr:col>
      <xdr:colOff>334488</xdr:colOff>
      <xdr:row>117</xdr:row>
      <xdr:rowOff>114753</xdr:rowOff>
    </xdr:to>
    <xdr:pic>
      <xdr:nvPicPr>
        <xdr:cNvPr id="6" name="Grafik 5">
          <a:extLst>
            <a:ext uri="{FF2B5EF4-FFF2-40B4-BE49-F238E27FC236}">
              <a16:creationId xmlns:a16="http://schemas.microsoft.com/office/drawing/2014/main" id="{AB0AAA86-9F58-4034-A5B3-856936419A7C}"/>
            </a:ext>
          </a:extLst>
        </xdr:cNvPr>
        <xdr:cNvPicPr>
          <a:picLocks noChangeAspect="1"/>
        </xdr:cNvPicPr>
      </xdr:nvPicPr>
      <xdr:blipFill>
        <a:blip xmlns:r="http://schemas.openxmlformats.org/officeDocument/2006/relationships" r:embed="rId2"/>
        <a:stretch>
          <a:fillRect/>
        </a:stretch>
      </xdr:blipFill>
      <xdr:spPr>
        <a:xfrm>
          <a:off x="104775" y="19154775"/>
          <a:ext cx="7973538" cy="324847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428625</xdr:colOff>
      <xdr:row>11</xdr:row>
      <xdr:rowOff>20543</xdr:rowOff>
    </xdr:from>
    <xdr:to>
      <xdr:col>10</xdr:col>
      <xdr:colOff>323850</xdr:colOff>
      <xdr:row>26</xdr:row>
      <xdr:rowOff>86312</xdr:rowOff>
    </xdr:to>
    <xdr:pic>
      <xdr:nvPicPr>
        <xdr:cNvPr id="2" name="Grafik 1">
          <a:extLst>
            <a:ext uri="{FF2B5EF4-FFF2-40B4-BE49-F238E27FC236}">
              <a16:creationId xmlns:a16="http://schemas.microsoft.com/office/drawing/2014/main" id="{8E374892-5647-431E-B685-B252C4DAE85C}"/>
            </a:ext>
          </a:extLst>
        </xdr:cNvPr>
        <xdr:cNvPicPr>
          <a:picLocks noChangeAspect="1"/>
        </xdr:cNvPicPr>
      </xdr:nvPicPr>
      <xdr:blipFill>
        <a:blip xmlns:r="http://schemas.openxmlformats.org/officeDocument/2006/relationships" r:embed="rId1"/>
        <a:stretch>
          <a:fillRect/>
        </a:stretch>
      </xdr:blipFill>
      <xdr:spPr>
        <a:xfrm>
          <a:off x="428625" y="2563718"/>
          <a:ext cx="8201025" cy="2923269"/>
        </a:xfrm>
        <a:prstGeom prst="rect">
          <a:avLst/>
        </a:prstGeom>
      </xdr:spPr>
    </xdr:pic>
    <xdr:clientData/>
  </xdr:twoCellAnchor>
  <xdr:twoCellAnchor editAs="oneCell">
    <xdr:from>
      <xdr:col>10</xdr:col>
      <xdr:colOff>704850</xdr:colOff>
      <xdr:row>0</xdr:row>
      <xdr:rowOff>188534</xdr:rowOff>
    </xdr:from>
    <xdr:to>
      <xdr:col>23</xdr:col>
      <xdr:colOff>316071</xdr:colOff>
      <xdr:row>26</xdr:row>
      <xdr:rowOff>181858</xdr:rowOff>
    </xdr:to>
    <xdr:pic>
      <xdr:nvPicPr>
        <xdr:cNvPr id="3" name="Grafik 2">
          <a:extLst>
            <a:ext uri="{FF2B5EF4-FFF2-40B4-BE49-F238E27FC236}">
              <a16:creationId xmlns:a16="http://schemas.microsoft.com/office/drawing/2014/main" id="{E0D97A14-383A-4861-9FF7-A6FC7D923A0E}"/>
            </a:ext>
          </a:extLst>
        </xdr:cNvPr>
        <xdr:cNvPicPr>
          <a:picLocks noChangeAspect="1"/>
        </xdr:cNvPicPr>
      </xdr:nvPicPr>
      <xdr:blipFill>
        <a:blip xmlns:r="http://schemas.openxmlformats.org/officeDocument/2006/relationships" r:embed="rId2"/>
        <a:stretch>
          <a:fillRect/>
        </a:stretch>
      </xdr:blipFill>
      <xdr:spPr>
        <a:xfrm>
          <a:off x="9010650" y="188534"/>
          <a:ext cx="9517221" cy="5155874"/>
        </a:xfrm>
        <a:prstGeom prst="rect">
          <a:avLst/>
        </a:prstGeom>
      </xdr:spPr>
    </xdr:pic>
    <xdr:clientData/>
  </xdr:twoCellAnchor>
  <xdr:twoCellAnchor>
    <xdr:from>
      <xdr:col>2</xdr:col>
      <xdr:colOff>190500</xdr:colOff>
      <xdr:row>24</xdr:row>
      <xdr:rowOff>171450</xdr:rowOff>
    </xdr:from>
    <xdr:to>
      <xdr:col>4</xdr:col>
      <xdr:colOff>638175</xdr:colOff>
      <xdr:row>36</xdr:row>
      <xdr:rowOff>161925</xdr:rowOff>
    </xdr:to>
    <xdr:sp macro="" textlink="">
      <xdr:nvSpPr>
        <xdr:cNvPr id="4" name="Pfeil: nach oben 3">
          <a:extLst>
            <a:ext uri="{FF2B5EF4-FFF2-40B4-BE49-F238E27FC236}">
              <a16:creationId xmlns:a16="http://schemas.microsoft.com/office/drawing/2014/main" id="{E379A6C9-9DA3-49C9-BE6C-CAC8CF11AEA6}"/>
            </a:ext>
          </a:extLst>
        </xdr:cNvPr>
        <xdr:cNvSpPr/>
      </xdr:nvSpPr>
      <xdr:spPr>
        <a:xfrm>
          <a:off x="1943100" y="4953000"/>
          <a:ext cx="2428875" cy="2276475"/>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571500</xdr:colOff>
      <xdr:row>0</xdr:row>
      <xdr:rowOff>95249</xdr:rowOff>
    </xdr:from>
    <xdr:to>
      <xdr:col>17</xdr:col>
      <xdr:colOff>523875</xdr:colOff>
      <xdr:row>23</xdr:row>
      <xdr:rowOff>85725</xdr:rowOff>
    </xdr:to>
    <xdr:sp macro="" textlink="">
      <xdr:nvSpPr>
        <xdr:cNvPr id="2" name="Textfeld 1">
          <a:extLst>
            <a:ext uri="{FF2B5EF4-FFF2-40B4-BE49-F238E27FC236}">
              <a16:creationId xmlns:a16="http://schemas.microsoft.com/office/drawing/2014/main" id="{42AF4C20-6DB8-4CAE-BF54-ABA083230E57}"/>
            </a:ext>
          </a:extLst>
        </xdr:cNvPr>
        <xdr:cNvSpPr txBox="1"/>
      </xdr:nvSpPr>
      <xdr:spPr>
        <a:xfrm>
          <a:off x="8343900" y="95249"/>
          <a:ext cx="6048375" cy="477202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DE" sz="1200">
              <a:effectLst/>
            </a:rPr>
            <a:t>Um das Alter in Excel zu berechnen, nutzt man am besten die Funktion </a:t>
          </a:r>
        </a:p>
        <a:p>
          <a:endParaRPr lang="de-DE" sz="1200">
            <a:effectLst/>
          </a:endParaRPr>
        </a:p>
        <a:p>
          <a:r>
            <a:rPr lang="de-DE" sz="1200"/>
            <a:t>DATEDIF, </a:t>
          </a:r>
        </a:p>
        <a:p>
          <a:endParaRPr lang="de-DE" sz="1200"/>
        </a:p>
        <a:p>
          <a:r>
            <a:rPr lang="de-DE" sz="1200"/>
            <a:t>z.B. =DATEDIF(B2;HEUTE();"y") für Jahre, wobei B2 das Geburtsdatum ist und HEUTE() das aktuelle Datum liefert; </a:t>
          </a:r>
        </a:p>
        <a:p>
          <a:endParaRPr lang="de-DE" sz="1200"/>
        </a:p>
        <a:p>
          <a:r>
            <a:rPr lang="de-DE" sz="1200"/>
            <a:t>alternativ geht auch =JAHR(JETZT())-JAHR(B2), um das Alter grob zu schätzen, </a:t>
          </a:r>
        </a:p>
        <a:p>
          <a:endParaRPr lang="de-DE" sz="1200"/>
        </a:p>
        <a:p>
          <a:r>
            <a:rPr lang="de-DE" sz="1200"/>
            <a:t>oder die Kombination DATEDIF(B2;HEUTE();"y") &amp; " Jahre, " &amp; DATEDIF(B2;HEUTE();"ym") &amp; " Monate, " &amp; DATEDIF(B2;HEUTE();"md") &amp; " Tage" für das exakte Alter inklusive Monate und Tag</a:t>
          </a:r>
        </a:p>
        <a:p>
          <a:endParaRPr lang="de-DE" sz="1200"/>
        </a:p>
        <a:p>
          <a:r>
            <a:rPr lang="de-DE" sz="1200">
              <a:effectLst/>
            </a:rPr>
            <a:t>Das </a:t>
          </a:r>
        </a:p>
        <a:p>
          <a:r>
            <a:rPr lang="de-DE" sz="1200"/>
            <a:t>"y" in der Excel-Funktion {=DATEDIF(B2;HEUTE();"y")} steht für </a:t>
          </a:r>
          <a:r>
            <a:rPr lang="de-DE" sz="1200" b="1"/>
            <a:t>"years" (Jahre)</a:t>
          </a:r>
          <a:r>
            <a:rPr lang="de-DE" sz="1200"/>
            <a:t> </a:t>
          </a:r>
        </a:p>
        <a:p>
          <a:endParaRPr lang="de-DE" sz="1200"/>
        </a:p>
        <a:p>
          <a:r>
            <a:rPr lang="de-DE" sz="1200"/>
            <a:t>und berechnet die </a:t>
          </a:r>
          <a:r>
            <a:rPr lang="de-DE" sz="1200" b="1"/>
            <a:t>vollendeten Jahre</a:t>
          </a:r>
          <a:r>
            <a:rPr lang="de-DE" sz="1200"/>
            <a:t> als Differenz zwischen dem Startdatum in Zelle B2 und dem heutigen Datum (HEUTE()), ähnlich wie das exakte Alter einer Person. Es gibt nur die ganzzahligen Jahre zurück, während Monate und Tage ignoriert werden.</a:t>
          </a:r>
        </a:p>
      </xdr:txBody>
    </xdr:sp>
    <xdr:clientData/>
  </xdr:twoCellAnchor>
  <xdr:twoCellAnchor>
    <xdr:from>
      <xdr:col>2</xdr:col>
      <xdr:colOff>190500</xdr:colOff>
      <xdr:row>21</xdr:row>
      <xdr:rowOff>85725</xdr:rowOff>
    </xdr:from>
    <xdr:to>
      <xdr:col>5</xdr:col>
      <xdr:colOff>685800</xdr:colOff>
      <xdr:row>24</xdr:row>
      <xdr:rowOff>104775</xdr:rowOff>
    </xdr:to>
    <xdr:sp macro="" textlink="">
      <xdr:nvSpPr>
        <xdr:cNvPr id="5" name="Freihandform: Form 4">
          <a:extLst>
            <a:ext uri="{FF2B5EF4-FFF2-40B4-BE49-F238E27FC236}">
              <a16:creationId xmlns:a16="http://schemas.microsoft.com/office/drawing/2014/main" id="{889FAEFF-58AB-44E2-9A08-40684E6C945E}"/>
            </a:ext>
          </a:extLst>
        </xdr:cNvPr>
        <xdr:cNvSpPr/>
      </xdr:nvSpPr>
      <xdr:spPr>
        <a:xfrm>
          <a:off x="1714500" y="4476750"/>
          <a:ext cx="2990850" cy="676275"/>
        </a:xfrm>
        <a:custGeom>
          <a:avLst/>
          <a:gdLst>
            <a:gd name="connsiteX0" fmla="*/ 2990850 w 2990850"/>
            <a:gd name="connsiteY0" fmla="*/ 676275 h 676275"/>
            <a:gd name="connsiteX1" fmla="*/ 2476500 w 2990850"/>
            <a:gd name="connsiteY1" fmla="*/ 152400 h 676275"/>
            <a:gd name="connsiteX2" fmla="*/ 0 w 2990850"/>
            <a:gd name="connsiteY2" fmla="*/ 0 h 676275"/>
            <a:gd name="connsiteX3" fmla="*/ 0 w 2990850"/>
            <a:gd name="connsiteY3" fmla="*/ 0 h 676275"/>
          </a:gdLst>
          <a:ahLst/>
          <a:cxnLst>
            <a:cxn ang="0">
              <a:pos x="connsiteX0" y="connsiteY0"/>
            </a:cxn>
            <a:cxn ang="0">
              <a:pos x="connsiteX1" y="connsiteY1"/>
            </a:cxn>
            <a:cxn ang="0">
              <a:pos x="connsiteX2" y="connsiteY2"/>
            </a:cxn>
            <a:cxn ang="0">
              <a:pos x="connsiteX3" y="connsiteY3"/>
            </a:cxn>
          </a:cxnLst>
          <a:rect l="l" t="t" r="r" b="b"/>
          <a:pathLst>
            <a:path w="2990850" h="676275">
              <a:moveTo>
                <a:pt x="2990850" y="676275"/>
              </a:moveTo>
              <a:cubicBezTo>
                <a:pt x="2982912" y="470694"/>
                <a:pt x="2974975" y="265113"/>
                <a:pt x="2476500" y="152400"/>
              </a:cubicBezTo>
              <a:cubicBezTo>
                <a:pt x="1978025" y="39687"/>
                <a:pt x="0" y="0"/>
                <a:pt x="0" y="0"/>
              </a:cubicBezTo>
              <a:lnTo>
                <a:pt x="0" y="0"/>
              </a:lnTo>
            </a:path>
          </a:pathLst>
        </a:custGeom>
        <a:noFill/>
        <a:ln w="28575">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8</xdr:col>
      <xdr:colOff>562208</xdr:colOff>
      <xdr:row>5</xdr:row>
      <xdr:rowOff>120804</xdr:rowOff>
    </xdr:from>
    <xdr:to>
      <xdr:col>9</xdr:col>
      <xdr:colOff>560993</xdr:colOff>
      <xdr:row>8</xdr:row>
      <xdr:rowOff>130329</xdr:rowOff>
    </xdr:to>
    <xdr:sp macro="" textlink="">
      <xdr:nvSpPr>
        <xdr:cNvPr id="6" name="Freihandform: Form 5">
          <a:extLst>
            <a:ext uri="{FF2B5EF4-FFF2-40B4-BE49-F238E27FC236}">
              <a16:creationId xmlns:a16="http://schemas.microsoft.com/office/drawing/2014/main" id="{16E2F591-DA3C-4EFC-9386-97341D2F5D7E}"/>
            </a:ext>
          </a:extLst>
        </xdr:cNvPr>
        <xdr:cNvSpPr/>
      </xdr:nvSpPr>
      <xdr:spPr>
        <a:xfrm rot="2568261">
          <a:off x="7572608" y="1187604"/>
          <a:ext cx="760785" cy="676275"/>
        </a:xfrm>
        <a:custGeom>
          <a:avLst/>
          <a:gdLst>
            <a:gd name="connsiteX0" fmla="*/ 2990850 w 2990850"/>
            <a:gd name="connsiteY0" fmla="*/ 676275 h 676275"/>
            <a:gd name="connsiteX1" fmla="*/ 2476500 w 2990850"/>
            <a:gd name="connsiteY1" fmla="*/ 152400 h 676275"/>
            <a:gd name="connsiteX2" fmla="*/ 0 w 2990850"/>
            <a:gd name="connsiteY2" fmla="*/ 0 h 676275"/>
            <a:gd name="connsiteX3" fmla="*/ 0 w 2990850"/>
            <a:gd name="connsiteY3" fmla="*/ 0 h 676275"/>
          </a:gdLst>
          <a:ahLst/>
          <a:cxnLst>
            <a:cxn ang="0">
              <a:pos x="connsiteX0" y="connsiteY0"/>
            </a:cxn>
            <a:cxn ang="0">
              <a:pos x="connsiteX1" y="connsiteY1"/>
            </a:cxn>
            <a:cxn ang="0">
              <a:pos x="connsiteX2" y="connsiteY2"/>
            </a:cxn>
            <a:cxn ang="0">
              <a:pos x="connsiteX3" y="connsiteY3"/>
            </a:cxn>
          </a:cxnLst>
          <a:rect l="l" t="t" r="r" b="b"/>
          <a:pathLst>
            <a:path w="2990850" h="676275">
              <a:moveTo>
                <a:pt x="2990850" y="676275"/>
              </a:moveTo>
              <a:cubicBezTo>
                <a:pt x="2982912" y="470694"/>
                <a:pt x="2974975" y="265113"/>
                <a:pt x="2476500" y="152400"/>
              </a:cubicBezTo>
              <a:cubicBezTo>
                <a:pt x="1978025" y="39687"/>
                <a:pt x="0" y="0"/>
                <a:pt x="0" y="0"/>
              </a:cubicBezTo>
              <a:lnTo>
                <a:pt x="0" y="0"/>
              </a:lnTo>
            </a:path>
          </a:pathLst>
        </a:custGeom>
        <a:noFill/>
        <a:ln w="28575">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133"/>
  <sheetViews>
    <sheetView tabSelected="1" workbookViewId="0">
      <selection activeCell="F27" sqref="F27"/>
    </sheetView>
  </sheetViews>
  <sheetFormatPr baseColWidth="10" defaultRowHeight="15" x14ac:dyDescent="0.25"/>
  <cols>
    <col min="1" max="1" width="17.5703125" customWidth="1"/>
    <col min="6" max="7" width="15.28515625" customWidth="1"/>
  </cols>
  <sheetData>
    <row r="1" spans="1:16" x14ac:dyDescent="0.25">
      <c r="A1" s="27"/>
      <c r="B1" s="27"/>
      <c r="C1" s="27"/>
      <c r="D1" s="27"/>
      <c r="E1" s="27"/>
      <c r="F1" s="27"/>
      <c r="G1" s="27"/>
      <c r="H1" s="27"/>
      <c r="I1" s="27"/>
    </row>
    <row r="2" spans="1:16" x14ac:dyDescent="0.25">
      <c r="A2" s="27"/>
      <c r="B2" s="27"/>
      <c r="C2" s="27"/>
      <c r="D2" s="27"/>
      <c r="E2" s="27"/>
      <c r="F2" s="27"/>
      <c r="G2" s="27"/>
      <c r="H2" s="27"/>
      <c r="I2" s="27"/>
    </row>
    <row r="3" spans="1:16" x14ac:dyDescent="0.25">
      <c r="A3" s="27"/>
      <c r="B3" s="27"/>
      <c r="C3" s="27"/>
      <c r="D3" s="27"/>
      <c r="E3" s="27"/>
      <c r="F3" s="27"/>
      <c r="G3" s="27"/>
      <c r="H3" s="27"/>
      <c r="I3" s="27"/>
    </row>
    <row r="4" spans="1:16" x14ac:dyDescent="0.25">
      <c r="A4" s="27"/>
      <c r="B4" s="27"/>
      <c r="C4" s="27"/>
      <c r="D4" s="27"/>
      <c r="E4" s="27"/>
      <c r="F4" s="27"/>
      <c r="G4" s="27"/>
      <c r="H4" s="27"/>
      <c r="I4" s="27"/>
    </row>
    <row r="5" spans="1:16" x14ac:dyDescent="0.25">
      <c r="A5" s="27"/>
      <c r="B5" s="27"/>
      <c r="C5" s="27"/>
      <c r="D5" s="27"/>
      <c r="E5" s="27"/>
      <c r="F5" s="27"/>
      <c r="G5" s="27"/>
      <c r="H5" s="27"/>
      <c r="I5" s="27"/>
    </row>
    <row r="6" spans="1:16" x14ac:dyDescent="0.25">
      <c r="A6" s="27"/>
      <c r="B6" s="27"/>
      <c r="C6" s="27"/>
      <c r="D6" s="27"/>
      <c r="E6" s="27"/>
      <c r="F6" s="27"/>
      <c r="G6" s="27"/>
      <c r="H6" s="27"/>
      <c r="I6" s="27"/>
    </row>
    <row r="7" spans="1:16" ht="35.25" customHeight="1" x14ac:dyDescent="0.25">
      <c r="K7" s="10"/>
      <c r="L7" s="10"/>
      <c r="M7" s="10"/>
      <c r="N7" s="10"/>
      <c r="O7" s="10"/>
      <c r="P7" s="10"/>
    </row>
    <row r="8" spans="1:16" x14ac:dyDescent="0.25">
      <c r="A8" s="1"/>
      <c r="B8" s="1" t="s">
        <v>16</v>
      </c>
      <c r="C8" s="1" t="s">
        <v>17</v>
      </c>
      <c r="D8" s="1" t="s">
        <v>18</v>
      </c>
      <c r="E8" s="1" t="s">
        <v>19</v>
      </c>
      <c r="F8" s="8" t="s">
        <v>21</v>
      </c>
      <c r="G8" s="8" t="s">
        <v>20</v>
      </c>
      <c r="H8" s="8" t="s">
        <v>22</v>
      </c>
      <c r="I8" s="4"/>
      <c r="K8" s="10"/>
      <c r="L8" s="10"/>
      <c r="M8" s="10"/>
      <c r="N8" s="10"/>
      <c r="O8" s="10"/>
      <c r="P8" s="10"/>
    </row>
    <row r="9" spans="1:16" x14ac:dyDescent="0.25">
      <c r="A9" s="1" t="s">
        <v>0</v>
      </c>
      <c r="B9" s="2">
        <v>35</v>
      </c>
      <c r="C9" s="2">
        <v>12</v>
      </c>
      <c r="D9" s="2">
        <v>34</v>
      </c>
      <c r="E9" s="3">
        <v>23</v>
      </c>
      <c r="F9" s="28"/>
      <c r="G9" s="28"/>
      <c r="H9" s="8"/>
      <c r="I9" s="4"/>
      <c r="K9" s="10"/>
      <c r="L9" s="11">
        <f t="shared" ref="L9:L24" si="0">SUM(B9:E9)</f>
        <v>104</v>
      </c>
      <c r="M9" s="11">
        <f>L9*1.19</f>
        <v>123.75999999999999</v>
      </c>
      <c r="N9" s="10" t="str">
        <f>IF(M9&gt;100,"Achtung","OK")</f>
        <v>Achtung</v>
      </c>
      <c r="O9" s="10"/>
      <c r="P9" s="10"/>
    </row>
    <row r="10" spans="1:16" x14ac:dyDescent="0.25">
      <c r="A10" s="1" t="s">
        <v>1</v>
      </c>
      <c r="B10" s="2">
        <v>45</v>
      </c>
      <c r="C10" s="2">
        <v>4</v>
      </c>
      <c r="D10" s="2">
        <v>12</v>
      </c>
      <c r="E10" s="3">
        <v>10</v>
      </c>
      <c r="F10" s="28"/>
      <c r="G10" s="28"/>
      <c r="H10" s="8"/>
      <c r="I10" s="4"/>
      <c r="K10" s="10"/>
      <c r="L10" s="11">
        <f t="shared" si="0"/>
        <v>71</v>
      </c>
      <c r="M10" s="11">
        <f t="shared" ref="M10:M24" si="1">L10*1.19</f>
        <v>84.49</v>
      </c>
      <c r="N10" s="10" t="str">
        <f t="shared" ref="N10:N24" si="2">IF(M10&gt;100,"Achtung","OK")</f>
        <v>OK</v>
      </c>
      <c r="O10" s="10"/>
      <c r="P10" s="10"/>
    </row>
    <row r="11" spans="1:16" x14ac:dyDescent="0.25">
      <c r="A11" s="1" t="s">
        <v>2</v>
      </c>
      <c r="B11" s="2">
        <v>52</v>
      </c>
      <c r="C11" s="2">
        <v>3</v>
      </c>
      <c r="D11" s="2">
        <v>2</v>
      </c>
      <c r="E11" s="3">
        <v>8</v>
      </c>
      <c r="F11" s="28"/>
      <c r="G11" s="28"/>
      <c r="H11" s="8"/>
      <c r="I11" s="4"/>
      <c r="K11" s="10"/>
      <c r="L11" s="11">
        <f t="shared" si="0"/>
        <v>65</v>
      </c>
      <c r="M11" s="11">
        <f t="shared" si="1"/>
        <v>77.349999999999994</v>
      </c>
      <c r="N11" s="10" t="str">
        <f t="shared" si="2"/>
        <v>OK</v>
      </c>
      <c r="O11" s="10"/>
      <c r="P11" s="10"/>
    </row>
    <row r="12" spans="1:16" x14ac:dyDescent="0.25">
      <c r="A12" s="1" t="s">
        <v>3</v>
      </c>
      <c r="B12" s="2">
        <v>52</v>
      </c>
      <c r="C12" s="2">
        <v>3</v>
      </c>
      <c r="D12" s="2">
        <v>12</v>
      </c>
      <c r="E12" s="3">
        <v>10</v>
      </c>
      <c r="F12" s="28"/>
      <c r="G12" s="28"/>
      <c r="H12" s="8"/>
      <c r="I12" s="4"/>
      <c r="K12" s="10"/>
      <c r="L12" s="11">
        <f t="shared" si="0"/>
        <v>77</v>
      </c>
      <c r="M12" s="11">
        <f t="shared" si="1"/>
        <v>91.63</v>
      </c>
      <c r="N12" s="10" t="str">
        <f t="shared" si="2"/>
        <v>OK</v>
      </c>
      <c r="O12" s="10"/>
      <c r="P12" s="10"/>
    </row>
    <row r="13" spans="1:16" x14ac:dyDescent="0.25">
      <c r="A13" s="1" t="s">
        <v>4</v>
      </c>
      <c r="B13" s="2">
        <v>45</v>
      </c>
      <c r="C13" s="2">
        <v>24</v>
      </c>
      <c r="D13" s="2">
        <v>35</v>
      </c>
      <c r="E13" s="3">
        <v>12</v>
      </c>
      <c r="F13" s="28"/>
      <c r="G13" s="28"/>
      <c r="H13" s="8"/>
      <c r="I13" s="4"/>
      <c r="K13" s="10"/>
      <c r="L13" s="11">
        <f t="shared" si="0"/>
        <v>116</v>
      </c>
      <c r="M13" s="11">
        <f t="shared" si="1"/>
        <v>138.04</v>
      </c>
      <c r="N13" s="10" t="str">
        <f t="shared" si="2"/>
        <v>Achtung</v>
      </c>
      <c r="O13" s="10"/>
      <c r="P13" s="10"/>
    </row>
    <row r="14" spans="1:16" x14ac:dyDescent="0.25">
      <c r="A14" s="1" t="s">
        <v>5</v>
      </c>
      <c r="B14" s="2">
        <v>12</v>
      </c>
      <c r="C14" s="2">
        <v>10</v>
      </c>
      <c r="D14" s="2">
        <v>34</v>
      </c>
      <c r="E14" s="3">
        <v>23</v>
      </c>
      <c r="F14" s="28"/>
      <c r="G14" s="28"/>
      <c r="H14" s="8"/>
      <c r="I14" s="4"/>
      <c r="K14" s="10"/>
      <c r="L14" s="11">
        <f t="shared" si="0"/>
        <v>79</v>
      </c>
      <c r="M14" s="11">
        <f t="shared" si="1"/>
        <v>94.009999999999991</v>
      </c>
      <c r="N14" s="10" t="str">
        <f t="shared" si="2"/>
        <v>OK</v>
      </c>
      <c r="O14" s="10"/>
      <c r="P14" s="10"/>
    </row>
    <row r="15" spans="1:16" x14ac:dyDescent="0.25">
      <c r="A15" s="1" t="s">
        <v>6</v>
      </c>
      <c r="B15" s="2">
        <v>45</v>
      </c>
      <c r="C15" s="2">
        <v>4</v>
      </c>
      <c r="D15" s="2">
        <v>52</v>
      </c>
      <c r="E15" s="3">
        <v>3</v>
      </c>
      <c r="F15" s="28"/>
      <c r="G15" s="28"/>
      <c r="H15" s="8"/>
      <c r="I15" s="4"/>
      <c r="K15" s="10"/>
      <c r="L15" s="11">
        <f t="shared" si="0"/>
        <v>104</v>
      </c>
      <c r="M15" s="11">
        <f t="shared" si="1"/>
        <v>123.75999999999999</v>
      </c>
      <c r="N15" s="10" t="str">
        <f t="shared" si="2"/>
        <v>Achtung</v>
      </c>
      <c r="O15" s="10"/>
      <c r="P15" s="10"/>
    </row>
    <row r="16" spans="1:16" x14ac:dyDescent="0.25">
      <c r="A16" s="1" t="s">
        <v>7</v>
      </c>
      <c r="B16" s="2">
        <v>45</v>
      </c>
      <c r="C16" s="2">
        <v>4</v>
      </c>
      <c r="D16" s="2">
        <v>12</v>
      </c>
      <c r="E16" s="3">
        <v>10</v>
      </c>
      <c r="F16" s="28"/>
      <c r="G16" s="28"/>
      <c r="H16" s="8"/>
      <c r="I16" s="4"/>
      <c r="K16" s="10"/>
      <c r="L16" s="11">
        <f t="shared" si="0"/>
        <v>71</v>
      </c>
      <c r="M16" s="11">
        <f t="shared" si="1"/>
        <v>84.49</v>
      </c>
      <c r="N16" s="10" t="str">
        <f t="shared" si="2"/>
        <v>OK</v>
      </c>
      <c r="O16" s="10"/>
      <c r="P16" s="10"/>
    </row>
    <row r="17" spans="1:16" x14ac:dyDescent="0.25">
      <c r="A17" s="1" t="s">
        <v>8</v>
      </c>
      <c r="B17" s="2">
        <v>45</v>
      </c>
      <c r="C17" s="2">
        <v>24</v>
      </c>
      <c r="D17" s="2">
        <v>52</v>
      </c>
      <c r="E17" s="3">
        <v>3</v>
      </c>
      <c r="F17" s="28"/>
      <c r="G17" s="28"/>
      <c r="H17" s="8"/>
      <c r="I17" s="4"/>
      <c r="K17" s="10"/>
      <c r="L17" s="11">
        <f t="shared" si="0"/>
        <v>124</v>
      </c>
      <c r="M17" s="11">
        <f t="shared" si="1"/>
        <v>147.56</v>
      </c>
      <c r="N17" s="10" t="str">
        <f t="shared" si="2"/>
        <v>Achtung</v>
      </c>
      <c r="O17" s="10"/>
      <c r="P17" s="10"/>
    </row>
    <row r="18" spans="1:16" x14ac:dyDescent="0.25">
      <c r="A18" s="1" t="s">
        <v>9</v>
      </c>
      <c r="B18" s="2">
        <v>34</v>
      </c>
      <c r="C18" s="2">
        <v>23</v>
      </c>
      <c r="D18" s="2">
        <v>12</v>
      </c>
      <c r="E18" s="3">
        <v>10</v>
      </c>
      <c r="F18" s="28"/>
      <c r="G18" s="28"/>
      <c r="H18" s="8"/>
      <c r="I18" s="4"/>
      <c r="K18" s="10"/>
      <c r="L18" s="11">
        <f t="shared" si="0"/>
        <v>79</v>
      </c>
      <c r="M18" s="11">
        <f t="shared" si="1"/>
        <v>94.009999999999991</v>
      </c>
      <c r="N18" s="10" t="str">
        <f t="shared" si="2"/>
        <v>OK</v>
      </c>
      <c r="O18" s="10"/>
      <c r="P18" s="10"/>
    </row>
    <row r="19" spans="1:16" x14ac:dyDescent="0.25">
      <c r="A19" s="1" t="s">
        <v>10</v>
      </c>
      <c r="B19" s="2">
        <v>35</v>
      </c>
      <c r="C19" s="2">
        <v>12</v>
      </c>
      <c r="D19" s="2">
        <v>45</v>
      </c>
      <c r="E19" s="3">
        <v>24</v>
      </c>
      <c r="F19" s="28"/>
      <c r="G19" s="28"/>
      <c r="H19" s="8"/>
      <c r="I19" s="4"/>
      <c r="K19" s="10"/>
      <c r="L19" s="11">
        <f t="shared" si="0"/>
        <v>116</v>
      </c>
      <c r="M19" s="11">
        <f t="shared" si="1"/>
        <v>138.04</v>
      </c>
      <c r="N19" s="10" t="str">
        <f t="shared" si="2"/>
        <v>Achtung</v>
      </c>
      <c r="O19" s="10"/>
      <c r="P19" s="10"/>
    </row>
    <row r="20" spans="1:16" x14ac:dyDescent="0.25">
      <c r="A20" s="1" t="s">
        <v>11</v>
      </c>
      <c r="B20" s="2">
        <v>36</v>
      </c>
      <c r="C20" s="2">
        <v>17</v>
      </c>
      <c r="D20" s="2">
        <v>46</v>
      </c>
      <c r="E20" s="3">
        <v>24</v>
      </c>
      <c r="F20" s="28"/>
      <c r="G20" s="28"/>
      <c r="H20" s="8"/>
      <c r="I20" s="4"/>
      <c r="K20" s="10"/>
      <c r="L20" s="11">
        <f t="shared" si="0"/>
        <v>123</v>
      </c>
      <c r="M20" s="11">
        <f t="shared" si="1"/>
        <v>146.37</v>
      </c>
      <c r="N20" s="10" t="str">
        <f t="shared" si="2"/>
        <v>Achtung</v>
      </c>
      <c r="O20" s="10"/>
      <c r="P20" s="10"/>
    </row>
    <row r="21" spans="1:16" x14ac:dyDescent="0.25">
      <c r="A21" s="1" t="s">
        <v>12</v>
      </c>
      <c r="B21" s="2">
        <v>35</v>
      </c>
      <c r="C21" s="2">
        <v>12</v>
      </c>
      <c r="D21" s="2">
        <v>45</v>
      </c>
      <c r="E21" s="3">
        <v>24</v>
      </c>
      <c r="F21" s="28"/>
      <c r="G21" s="28"/>
      <c r="H21" s="8"/>
      <c r="I21" s="4"/>
      <c r="K21" s="10"/>
      <c r="L21" s="11">
        <f t="shared" si="0"/>
        <v>116</v>
      </c>
      <c r="M21" s="11">
        <f t="shared" si="1"/>
        <v>138.04</v>
      </c>
      <c r="N21" s="10" t="str">
        <f t="shared" si="2"/>
        <v>Achtung</v>
      </c>
      <c r="O21" s="10"/>
      <c r="P21" s="10"/>
    </row>
    <row r="22" spans="1:16" x14ac:dyDescent="0.25">
      <c r="A22" s="1" t="s">
        <v>13</v>
      </c>
      <c r="B22" s="2">
        <v>13</v>
      </c>
      <c r="C22" s="2">
        <v>5</v>
      </c>
      <c r="D22" s="2">
        <v>35</v>
      </c>
      <c r="E22" s="3">
        <v>12</v>
      </c>
      <c r="F22" s="28"/>
      <c r="G22" s="28"/>
      <c r="H22" s="8"/>
      <c r="I22" s="4"/>
      <c r="K22" s="10"/>
      <c r="L22" s="11">
        <f t="shared" si="0"/>
        <v>65</v>
      </c>
      <c r="M22" s="11">
        <f t="shared" si="1"/>
        <v>77.349999999999994</v>
      </c>
      <c r="N22" s="10" t="str">
        <f t="shared" si="2"/>
        <v>OK</v>
      </c>
      <c r="O22" s="10"/>
      <c r="P22" s="10"/>
    </row>
    <row r="23" spans="1:16" x14ac:dyDescent="0.25">
      <c r="A23" s="1" t="s">
        <v>14</v>
      </c>
      <c r="B23" s="2">
        <v>35</v>
      </c>
      <c r="C23" s="2">
        <v>12</v>
      </c>
      <c r="D23" s="2">
        <v>45</v>
      </c>
      <c r="E23" s="3">
        <v>3</v>
      </c>
      <c r="F23" s="28"/>
      <c r="G23" s="28"/>
      <c r="H23" s="8"/>
      <c r="I23" s="4"/>
      <c r="K23" s="10"/>
      <c r="L23" s="11">
        <f t="shared" si="0"/>
        <v>95</v>
      </c>
      <c r="M23" s="11">
        <f t="shared" si="1"/>
        <v>113.05</v>
      </c>
      <c r="N23" s="10" t="str">
        <f t="shared" si="2"/>
        <v>Achtung</v>
      </c>
      <c r="O23" s="10"/>
      <c r="P23" s="10"/>
    </row>
    <row r="24" spans="1:16" x14ac:dyDescent="0.25">
      <c r="A24" s="1" t="s">
        <v>15</v>
      </c>
      <c r="B24" s="2">
        <v>35</v>
      </c>
      <c r="C24" s="2">
        <v>12</v>
      </c>
      <c r="D24" s="2">
        <v>45</v>
      </c>
      <c r="E24" s="3">
        <v>4</v>
      </c>
      <c r="F24" s="28"/>
      <c r="G24" s="28"/>
      <c r="H24" s="8"/>
      <c r="I24" s="4"/>
      <c r="K24" s="10"/>
      <c r="L24" s="11">
        <f t="shared" si="0"/>
        <v>96</v>
      </c>
      <c r="M24" s="11">
        <f t="shared" si="1"/>
        <v>114.24</v>
      </c>
      <c r="N24" s="10" t="str">
        <f t="shared" si="2"/>
        <v>Achtung</v>
      </c>
      <c r="O24" s="10"/>
      <c r="P24" s="10"/>
    </row>
    <row r="25" spans="1:16" x14ac:dyDescent="0.25">
      <c r="H25" s="8"/>
      <c r="I25" s="19" t="s">
        <v>23</v>
      </c>
      <c r="K25" s="10"/>
      <c r="L25" s="10"/>
      <c r="M25" s="10"/>
      <c r="N25" s="10">
        <f>COUNTIF(N9:N24,"Achtung")</f>
        <v>9</v>
      </c>
      <c r="O25" s="10"/>
      <c r="P25" s="10"/>
    </row>
    <row r="26" spans="1:16" x14ac:dyDescent="0.25">
      <c r="K26" s="10"/>
      <c r="L26" s="10"/>
      <c r="M26" s="10"/>
      <c r="N26" s="10"/>
      <c r="O26" s="10"/>
      <c r="P26" s="10"/>
    </row>
    <row r="27" spans="1:16" x14ac:dyDescent="0.25">
      <c r="K27" s="10"/>
      <c r="L27" s="10"/>
      <c r="M27" s="10"/>
      <c r="N27" s="10"/>
      <c r="O27" s="10"/>
      <c r="P27" s="10"/>
    </row>
    <row r="28" spans="1:16" x14ac:dyDescent="0.25">
      <c r="K28" s="10"/>
      <c r="L28" s="10"/>
      <c r="M28" s="10"/>
      <c r="N28" s="10"/>
      <c r="O28" s="10"/>
      <c r="P28" s="10"/>
    </row>
    <row r="102" spans="1:14" x14ac:dyDescent="0.25">
      <c r="A102" s="6"/>
      <c r="B102" s="6"/>
      <c r="C102" s="6"/>
      <c r="D102" s="6"/>
      <c r="E102" s="6"/>
      <c r="F102" s="6"/>
      <c r="G102" s="6"/>
      <c r="H102" s="6"/>
      <c r="I102" s="6"/>
      <c r="J102" s="6"/>
      <c r="K102" s="6"/>
      <c r="L102" s="6"/>
      <c r="M102" s="6"/>
      <c r="N102" s="6"/>
    </row>
    <row r="103" spans="1:14" x14ac:dyDescent="0.25">
      <c r="A103" s="6"/>
      <c r="B103" s="6"/>
      <c r="C103" s="6"/>
      <c r="D103" s="6"/>
      <c r="E103" s="6"/>
      <c r="F103" s="6"/>
      <c r="G103" s="6"/>
      <c r="H103" s="6"/>
      <c r="I103" s="6"/>
      <c r="J103" s="6"/>
      <c r="K103" s="6"/>
      <c r="L103" s="6"/>
      <c r="M103" s="6"/>
      <c r="N103" s="6"/>
    </row>
    <row r="104" spans="1:14" x14ac:dyDescent="0.25">
      <c r="A104" s="6"/>
      <c r="B104" s="6"/>
      <c r="C104" s="6"/>
      <c r="D104" s="6"/>
      <c r="E104" s="6"/>
      <c r="F104" s="6"/>
      <c r="G104" s="6"/>
      <c r="H104" s="6"/>
      <c r="I104" s="6"/>
      <c r="J104" s="6"/>
      <c r="K104" s="6"/>
      <c r="L104" s="6"/>
      <c r="M104" s="6"/>
      <c r="N104" s="6"/>
    </row>
    <row r="105" spans="1:14" x14ac:dyDescent="0.25">
      <c r="A105" s="6"/>
      <c r="B105" s="6"/>
      <c r="C105" s="6"/>
      <c r="D105" s="6"/>
      <c r="E105" s="6"/>
      <c r="F105" s="6"/>
      <c r="G105" s="6"/>
      <c r="H105" s="6"/>
      <c r="I105" s="6"/>
      <c r="J105" s="6"/>
      <c r="K105" s="6"/>
      <c r="L105" s="6"/>
      <c r="M105" s="6"/>
      <c r="N105" s="6"/>
    </row>
    <row r="106" spans="1:14" x14ac:dyDescent="0.25">
      <c r="A106" s="6"/>
      <c r="B106" s="6"/>
      <c r="C106" s="6"/>
      <c r="D106" s="6"/>
      <c r="E106" s="6"/>
      <c r="F106" s="6"/>
      <c r="G106" s="6"/>
      <c r="H106" s="6"/>
      <c r="I106" s="6"/>
      <c r="J106" s="6"/>
      <c r="K106" s="6"/>
      <c r="L106" s="6"/>
      <c r="M106" s="6"/>
      <c r="N106" s="6"/>
    </row>
    <row r="107" spans="1:14" x14ac:dyDescent="0.25">
      <c r="A107" s="6"/>
      <c r="B107" s="6"/>
      <c r="C107" s="6"/>
      <c r="D107" s="6"/>
      <c r="E107" s="6"/>
      <c r="F107" s="6"/>
      <c r="G107" s="6"/>
      <c r="H107" s="6"/>
      <c r="I107" s="6"/>
      <c r="J107" s="6"/>
      <c r="K107" s="6"/>
      <c r="L107" s="6"/>
      <c r="M107" s="6"/>
      <c r="N107" s="6"/>
    </row>
    <row r="108" spans="1:14" x14ac:dyDescent="0.25">
      <c r="A108" s="6"/>
      <c r="B108" s="6"/>
      <c r="C108" s="6"/>
      <c r="D108" s="6"/>
      <c r="E108" s="6"/>
      <c r="F108" s="6"/>
      <c r="G108" s="6"/>
      <c r="H108" s="6"/>
      <c r="I108" s="6"/>
      <c r="J108" s="6"/>
      <c r="K108" s="6"/>
      <c r="L108" s="6"/>
      <c r="M108" s="6"/>
      <c r="N108" s="6"/>
    </row>
    <row r="109" spans="1:14" x14ac:dyDescent="0.25">
      <c r="A109" s="6"/>
      <c r="B109" s="6"/>
      <c r="C109" s="6"/>
      <c r="D109" s="6"/>
      <c r="E109" s="6"/>
      <c r="F109" s="6"/>
      <c r="G109" s="6"/>
      <c r="H109" s="6"/>
      <c r="I109" s="6"/>
      <c r="J109" s="6"/>
      <c r="K109" s="6"/>
      <c r="L109" s="6"/>
      <c r="M109" s="6"/>
      <c r="N109" s="6"/>
    </row>
    <row r="110" spans="1:14" x14ac:dyDescent="0.25">
      <c r="A110" s="6"/>
      <c r="B110" s="6"/>
      <c r="C110" s="6"/>
      <c r="D110" s="6"/>
      <c r="E110" s="6"/>
      <c r="F110" s="6"/>
      <c r="G110" s="6"/>
      <c r="H110" s="6"/>
      <c r="I110" s="6"/>
      <c r="J110" s="6"/>
      <c r="K110" s="6"/>
      <c r="L110" s="6"/>
      <c r="M110" s="6"/>
      <c r="N110" s="6"/>
    </row>
    <row r="111" spans="1:14" x14ac:dyDescent="0.25">
      <c r="A111" s="6"/>
      <c r="B111" s="6"/>
      <c r="C111" s="6"/>
      <c r="D111" s="6"/>
      <c r="E111" s="6"/>
      <c r="F111" s="6"/>
      <c r="G111" s="6"/>
      <c r="H111" s="6"/>
      <c r="I111" s="6"/>
      <c r="J111" s="6"/>
      <c r="K111" s="6"/>
      <c r="L111" s="6"/>
      <c r="M111" s="6"/>
      <c r="N111" s="6"/>
    </row>
    <row r="112" spans="1:14" x14ac:dyDescent="0.25">
      <c r="A112" s="6"/>
      <c r="B112" s="6"/>
      <c r="C112" s="6"/>
      <c r="D112" s="6"/>
      <c r="E112" s="6"/>
      <c r="F112" s="6"/>
      <c r="G112" s="6"/>
      <c r="H112" s="6"/>
      <c r="I112" s="6"/>
      <c r="J112" s="6"/>
      <c r="K112" s="6"/>
      <c r="L112" s="6"/>
      <c r="M112" s="6"/>
      <c r="N112" s="6"/>
    </row>
    <row r="113" spans="1:14" x14ac:dyDescent="0.25">
      <c r="A113" s="6"/>
      <c r="B113" s="6"/>
      <c r="C113" s="6"/>
      <c r="D113" s="6"/>
      <c r="E113" s="6"/>
      <c r="F113" s="6"/>
      <c r="G113" s="6"/>
      <c r="H113" s="6"/>
      <c r="I113" s="6"/>
      <c r="J113" s="6"/>
      <c r="K113" s="6"/>
      <c r="L113" s="6"/>
      <c r="M113" s="6"/>
      <c r="N113" s="6"/>
    </row>
    <row r="114" spans="1:14" x14ac:dyDescent="0.25">
      <c r="A114" s="6"/>
      <c r="B114" s="6"/>
      <c r="C114" s="6"/>
      <c r="D114" s="6"/>
      <c r="E114" s="6"/>
      <c r="F114" s="6"/>
      <c r="G114" s="6"/>
      <c r="H114" s="6"/>
      <c r="I114" s="6"/>
      <c r="J114" s="6"/>
      <c r="K114" s="6"/>
      <c r="L114" s="6"/>
      <c r="M114" s="6"/>
      <c r="N114" s="6"/>
    </row>
    <row r="115" spans="1:14" x14ac:dyDescent="0.25">
      <c r="A115" s="6"/>
      <c r="B115" s="6"/>
      <c r="C115" s="6"/>
      <c r="D115" s="6"/>
      <c r="E115" s="6"/>
      <c r="F115" s="6"/>
      <c r="G115" s="6"/>
      <c r="H115" s="6"/>
      <c r="I115" s="6"/>
      <c r="J115" s="6"/>
      <c r="K115" s="6"/>
      <c r="L115" s="6"/>
      <c r="M115" s="6"/>
      <c r="N115" s="6"/>
    </row>
    <row r="116" spans="1:14" x14ac:dyDescent="0.25">
      <c r="A116" s="6"/>
      <c r="B116" s="6"/>
      <c r="C116" s="6"/>
      <c r="D116" s="6"/>
      <c r="E116" s="6"/>
      <c r="F116" s="6"/>
      <c r="G116" s="6"/>
      <c r="H116" s="6"/>
      <c r="I116" s="6"/>
      <c r="J116" s="6"/>
      <c r="K116" s="6"/>
      <c r="L116" s="6"/>
      <c r="M116" s="6"/>
      <c r="N116" s="6"/>
    </row>
    <row r="117" spans="1:14" x14ac:dyDescent="0.25">
      <c r="A117" s="6"/>
      <c r="B117" s="6"/>
      <c r="C117" s="6"/>
      <c r="D117" s="6"/>
      <c r="E117" s="6"/>
      <c r="F117" s="6"/>
      <c r="G117" s="6"/>
      <c r="H117" s="6"/>
      <c r="I117" s="6"/>
      <c r="J117" s="6"/>
      <c r="K117" s="6"/>
      <c r="L117" s="6"/>
      <c r="M117" s="6"/>
      <c r="N117" s="6"/>
    </row>
    <row r="118" spans="1:14" x14ac:dyDescent="0.25">
      <c r="A118" s="6"/>
      <c r="B118" s="6"/>
      <c r="C118" s="6"/>
      <c r="D118" s="6"/>
      <c r="E118" s="6"/>
      <c r="F118" s="6"/>
      <c r="G118" s="6"/>
      <c r="H118" s="6"/>
      <c r="I118" s="6"/>
      <c r="J118" s="6"/>
      <c r="K118" s="6"/>
      <c r="L118" s="6"/>
      <c r="M118" s="6"/>
      <c r="N118" s="6"/>
    </row>
    <row r="119" spans="1:14" x14ac:dyDescent="0.25">
      <c r="A119" s="6"/>
      <c r="B119" s="6"/>
      <c r="C119" s="6"/>
      <c r="D119" s="6"/>
      <c r="E119" s="6"/>
      <c r="F119" s="6"/>
      <c r="G119" s="6"/>
      <c r="H119" s="6"/>
      <c r="I119" s="6"/>
      <c r="J119" s="6"/>
      <c r="K119" s="6"/>
      <c r="L119" s="6"/>
      <c r="M119" s="6"/>
      <c r="N119" s="6"/>
    </row>
    <row r="120" spans="1:14" x14ac:dyDescent="0.25">
      <c r="A120" s="6"/>
      <c r="B120" s="6"/>
      <c r="C120" s="6"/>
      <c r="D120" s="6"/>
      <c r="E120" s="6"/>
      <c r="F120" s="6"/>
      <c r="G120" s="6"/>
      <c r="H120" s="6"/>
      <c r="I120" s="6"/>
      <c r="J120" s="6"/>
      <c r="K120" s="6"/>
      <c r="L120" s="6"/>
      <c r="M120" s="6"/>
      <c r="N120" s="6"/>
    </row>
    <row r="121" spans="1:14" x14ac:dyDescent="0.25">
      <c r="A121" s="6"/>
      <c r="B121" s="6"/>
      <c r="C121" s="6"/>
      <c r="D121" s="6"/>
      <c r="E121" s="6"/>
      <c r="F121" s="6"/>
      <c r="G121" s="6"/>
      <c r="H121" s="6"/>
      <c r="I121" s="6"/>
      <c r="J121" s="6"/>
      <c r="K121" s="6"/>
      <c r="L121" s="6"/>
      <c r="M121" s="6"/>
      <c r="N121" s="6"/>
    </row>
    <row r="122" spans="1:14" x14ac:dyDescent="0.25">
      <c r="A122" s="6"/>
      <c r="B122" s="6"/>
      <c r="C122" s="6"/>
      <c r="D122" s="6"/>
      <c r="E122" s="6"/>
      <c r="F122" s="6"/>
      <c r="G122" s="6"/>
      <c r="H122" s="6"/>
      <c r="I122" s="6"/>
      <c r="J122" s="6"/>
      <c r="K122" s="6"/>
      <c r="L122" s="6"/>
      <c r="M122" s="6"/>
      <c r="N122" s="6"/>
    </row>
    <row r="123" spans="1:14" x14ac:dyDescent="0.25">
      <c r="A123" s="6"/>
      <c r="B123" s="6"/>
      <c r="C123" s="6"/>
      <c r="D123" s="6"/>
      <c r="E123" s="6"/>
      <c r="F123" s="6"/>
      <c r="G123" s="6"/>
      <c r="H123" s="6"/>
      <c r="I123" s="6"/>
      <c r="J123" s="6"/>
      <c r="K123" s="6"/>
      <c r="L123" s="6"/>
      <c r="M123" s="6"/>
      <c r="N123" s="6"/>
    </row>
    <row r="124" spans="1:14" x14ac:dyDescent="0.25">
      <c r="A124" s="6"/>
      <c r="B124" s="6"/>
      <c r="C124" s="6"/>
      <c r="D124" s="6"/>
      <c r="E124" s="6"/>
      <c r="F124" s="6"/>
      <c r="G124" s="6"/>
      <c r="H124" s="6"/>
      <c r="I124" s="6"/>
      <c r="J124" s="6"/>
      <c r="K124" s="6"/>
      <c r="L124" s="6"/>
      <c r="M124" s="6"/>
      <c r="N124" s="6"/>
    </row>
    <row r="125" spans="1:14" x14ac:dyDescent="0.25">
      <c r="A125" s="6"/>
      <c r="B125" s="6"/>
      <c r="C125" s="6"/>
      <c r="D125" s="6"/>
      <c r="E125" s="6"/>
      <c r="F125" s="6"/>
      <c r="G125" s="6"/>
      <c r="H125" s="6"/>
      <c r="I125" s="6"/>
      <c r="J125" s="6"/>
      <c r="K125" s="6"/>
      <c r="L125" s="6"/>
      <c r="M125" s="6"/>
      <c r="N125" s="6"/>
    </row>
    <row r="126" spans="1:14" x14ac:dyDescent="0.25">
      <c r="A126" s="6"/>
      <c r="B126" s="6"/>
      <c r="C126" s="6"/>
      <c r="D126" s="6"/>
      <c r="E126" s="6"/>
      <c r="F126" s="6"/>
      <c r="G126" s="6"/>
      <c r="H126" s="6"/>
      <c r="I126" s="6"/>
      <c r="J126" s="6"/>
      <c r="K126" s="6"/>
      <c r="L126" s="6"/>
      <c r="M126" s="6"/>
      <c r="N126" s="6"/>
    </row>
    <row r="127" spans="1:14" x14ac:dyDescent="0.25">
      <c r="A127" s="6"/>
      <c r="B127" s="6"/>
      <c r="C127" s="6"/>
      <c r="D127" s="6"/>
      <c r="E127" s="6"/>
      <c r="F127" s="6"/>
      <c r="G127" s="6"/>
      <c r="H127" s="6"/>
      <c r="I127" s="6"/>
      <c r="J127" s="6"/>
      <c r="K127" s="6"/>
      <c r="L127" s="6"/>
      <c r="M127" s="6"/>
      <c r="N127" s="6"/>
    </row>
    <row r="128" spans="1:14" x14ac:dyDescent="0.25">
      <c r="A128" s="6"/>
      <c r="B128" s="6"/>
      <c r="C128" s="6"/>
      <c r="D128" s="6"/>
      <c r="E128" s="6"/>
      <c r="F128" s="6"/>
      <c r="G128" s="6"/>
      <c r="H128" s="6"/>
      <c r="I128" s="6"/>
      <c r="J128" s="6"/>
      <c r="K128" s="6"/>
      <c r="L128" s="6"/>
      <c r="M128" s="6"/>
      <c r="N128" s="6"/>
    </row>
    <row r="129" spans="1:14" x14ac:dyDescent="0.25">
      <c r="A129" s="6"/>
      <c r="B129" s="6"/>
      <c r="C129" s="6"/>
      <c r="D129" s="6"/>
      <c r="E129" s="6"/>
      <c r="F129" s="6"/>
      <c r="G129" s="6"/>
      <c r="H129" s="6"/>
      <c r="I129" s="6"/>
      <c r="J129" s="6"/>
      <c r="K129" s="6"/>
      <c r="L129" s="6"/>
      <c r="M129" s="6"/>
      <c r="N129" s="6"/>
    </row>
    <row r="130" spans="1:14" x14ac:dyDescent="0.25">
      <c r="A130" s="6"/>
      <c r="B130" s="6"/>
      <c r="C130" s="6"/>
      <c r="D130" s="6"/>
      <c r="E130" s="6"/>
      <c r="F130" s="6"/>
      <c r="G130" s="6"/>
      <c r="H130" s="6"/>
      <c r="I130" s="6"/>
      <c r="J130" s="6"/>
      <c r="K130" s="6"/>
      <c r="L130" s="6"/>
      <c r="M130" s="6"/>
      <c r="N130" s="6"/>
    </row>
    <row r="131" spans="1:14" x14ac:dyDescent="0.25">
      <c r="A131" s="6"/>
      <c r="B131" s="6"/>
      <c r="C131" s="6"/>
      <c r="D131" s="6"/>
      <c r="E131" s="6"/>
      <c r="F131" s="6"/>
      <c r="G131" s="6"/>
      <c r="H131" s="6"/>
      <c r="I131" s="6"/>
      <c r="J131" s="6"/>
      <c r="K131" s="6"/>
      <c r="L131" s="6"/>
      <c r="M131" s="6"/>
      <c r="N131" s="6"/>
    </row>
    <row r="132" spans="1:14" x14ac:dyDescent="0.25">
      <c r="A132" s="6"/>
      <c r="B132" s="6"/>
      <c r="C132" s="6"/>
      <c r="D132" s="6"/>
      <c r="E132" s="6"/>
      <c r="F132" s="6"/>
      <c r="G132" s="6"/>
      <c r="H132" s="6"/>
      <c r="I132" s="6"/>
      <c r="J132" s="6"/>
      <c r="K132" s="6"/>
      <c r="L132" s="6"/>
      <c r="M132" s="6"/>
      <c r="N132" s="6"/>
    </row>
    <row r="133" spans="1:14" x14ac:dyDescent="0.25">
      <c r="A133" s="6"/>
      <c r="B133" s="6"/>
      <c r="C133" s="6"/>
      <c r="D133" s="6"/>
      <c r="E133" s="6"/>
      <c r="F133" s="6"/>
      <c r="G133" s="6"/>
      <c r="H133" s="6"/>
      <c r="I133" s="6"/>
      <c r="J133" s="6"/>
      <c r="K133" s="6"/>
      <c r="L133" s="6"/>
      <c r="M133" s="6"/>
      <c r="N133" s="6"/>
    </row>
  </sheetData>
  <mergeCells count="1">
    <mergeCell ref="A1:I6"/>
  </mergeCells>
  <conditionalFormatting sqref="A8:G24">
    <cfRule type="expression" dxfId="46" priority="28">
      <formula>MOD(ROW(),2)=0</formula>
    </cfRule>
  </conditionalFormatting>
  <conditionalFormatting sqref="F10:G24">
    <cfRule type="cellIs" dxfId="45" priority="26" operator="equal">
      <formula>SUM(B10:E10)</formula>
    </cfRule>
  </conditionalFormatting>
  <conditionalFormatting sqref="H8">
    <cfRule type="expression" dxfId="44" priority="22">
      <formula>MOD(ROW(),2)=0</formula>
    </cfRule>
  </conditionalFormatting>
  <conditionalFormatting sqref="H9:H24">
    <cfRule type="cellIs" dxfId="43" priority="12" operator="equal">
      <formula>$N$9</formula>
    </cfRule>
  </conditionalFormatting>
  <conditionalFormatting sqref="F9:G24">
    <cfRule type="cellIs" dxfId="42" priority="29" operator="equal">
      <formula>L9</formula>
    </cfRule>
    <cfRule type="cellIs" dxfId="41" priority="30" operator="equal">
      <formula>SUM(B9:E9)</formula>
    </cfRule>
  </conditionalFormatting>
  <conditionalFormatting sqref="F9:F24">
    <cfRule type="cellIs" dxfId="40" priority="8" operator="equal">
      <formula>L9</formula>
    </cfRule>
  </conditionalFormatting>
  <conditionalFormatting sqref="F10:F24">
    <cfRule type="cellIs" dxfId="39" priority="7" operator="equal">
      <formula>L10</formula>
    </cfRule>
  </conditionalFormatting>
  <conditionalFormatting sqref="G9:G24">
    <cfRule type="cellIs" dxfId="38" priority="6" operator="equal">
      <formula>M9</formula>
    </cfRule>
  </conditionalFormatting>
  <conditionalFormatting sqref="G10:G24">
    <cfRule type="cellIs" dxfId="37" priority="5" operator="equal">
      <formula>M10</formula>
    </cfRule>
  </conditionalFormatting>
  <conditionalFormatting sqref="H9:H24">
    <cfRule type="cellIs" dxfId="36" priority="4" operator="equal">
      <formula>N9</formula>
    </cfRule>
  </conditionalFormatting>
  <conditionalFormatting sqref="H10:H24">
    <cfRule type="cellIs" dxfId="35" priority="3" operator="equal">
      <formula>N10</formula>
    </cfRule>
  </conditionalFormatting>
  <conditionalFormatting sqref="H25">
    <cfRule type="cellIs" dxfId="34" priority="2" operator="equal">
      <formula>$N$9</formula>
    </cfRule>
  </conditionalFormatting>
  <conditionalFormatting sqref="H25">
    <cfRule type="cellIs" dxfId="33" priority="1" operator="equal">
      <formula>N25</formula>
    </cfRule>
  </conditionalFormatting>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27F37-B59C-43EA-9C07-501F2316B256}">
  <dimension ref="A1:R118"/>
  <sheetViews>
    <sheetView workbookViewId="0">
      <selection activeCell="K17" sqref="K17"/>
    </sheetView>
  </sheetViews>
  <sheetFormatPr baseColWidth="10" defaultRowHeight="15" x14ac:dyDescent="0.25"/>
  <cols>
    <col min="10" max="10" width="13.28515625" customWidth="1"/>
  </cols>
  <sheetData>
    <row r="1" spans="1:18" x14ac:dyDescent="0.25">
      <c r="A1" s="27"/>
      <c r="B1" s="27"/>
      <c r="C1" s="27"/>
      <c r="D1" s="27"/>
      <c r="E1" s="27"/>
      <c r="F1" s="27"/>
      <c r="G1" s="27"/>
      <c r="H1" s="27"/>
      <c r="I1" s="27"/>
      <c r="J1" s="27"/>
      <c r="K1" s="27"/>
      <c r="L1" s="27"/>
    </row>
    <row r="2" spans="1:18" x14ac:dyDescent="0.25">
      <c r="A2" s="27"/>
      <c r="B2" s="27"/>
      <c r="C2" s="27"/>
      <c r="D2" s="27"/>
      <c r="E2" s="27"/>
      <c r="F2" s="27"/>
      <c r="G2" s="27"/>
      <c r="H2" s="27"/>
      <c r="I2" s="27"/>
      <c r="J2" s="27"/>
      <c r="K2" s="27"/>
      <c r="L2" s="27"/>
    </row>
    <row r="3" spans="1:18" x14ac:dyDescent="0.25">
      <c r="A3" s="27"/>
      <c r="B3" s="27"/>
      <c r="C3" s="27"/>
      <c r="D3" s="27"/>
      <c r="E3" s="27"/>
      <c r="F3" s="27"/>
      <c r="G3" s="27"/>
      <c r="H3" s="27"/>
      <c r="I3" s="27"/>
      <c r="J3" s="27"/>
      <c r="K3" s="27"/>
      <c r="L3" s="27"/>
    </row>
    <row r="4" spans="1:18" x14ac:dyDescent="0.25">
      <c r="A4" s="27"/>
      <c r="B4" s="27"/>
      <c r="C4" s="27"/>
      <c r="D4" s="27"/>
      <c r="E4" s="27"/>
      <c r="F4" s="27"/>
      <c r="G4" s="27"/>
      <c r="H4" s="27"/>
      <c r="I4" s="27"/>
      <c r="J4" s="27"/>
      <c r="K4" s="27"/>
      <c r="L4" s="27"/>
    </row>
    <row r="5" spans="1:18" x14ac:dyDescent="0.25">
      <c r="A5" s="27"/>
      <c r="B5" s="27"/>
      <c r="C5" s="27"/>
      <c r="D5" s="27"/>
      <c r="E5" s="27"/>
      <c r="F5" s="27"/>
      <c r="G5" s="27"/>
      <c r="H5" s="27"/>
      <c r="I5" s="27"/>
      <c r="J5" s="27"/>
      <c r="K5" s="27"/>
      <c r="L5" s="27"/>
    </row>
    <row r="6" spans="1:18" x14ac:dyDescent="0.25">
      <c r="A6" s="27"/>
      <c r="B6" s="27"/>
      <c r="C6" s="27"/>
      <c r="D6" s="27"/>
      <c r="E6" s="27"/>
      <c r="F6" s="27"/>
      <c r="G6" s="27"/>
      <c r="H6" s="27"/>
      <c r="I6" s="27"/>
      <c r="J6" s="27"/>
      <c r="K6" s="27"/>
      <c r="L6" s="27"/>
    </row>
    <row r="8" spans="1:18" x14ac:dyDescent="0.25">
      <c r="A8" s="1"/>
      <c r="B8" s="1" t="s">
        <v>16</v>
      </c>
      <c r="C8" s="1" t="s">
        <v>17</v>
      </c>
      <c r="D8" s="1" t="s">
        <v>18</v>
      </c>
      <c r="E8" s="1" t="s">
        <v>19</v>
      </c>
      <c r="F8" s="7" t="s">
        <v>16</v>
      </c>
      <c r="G8" s="7" t="s">
        <v>17</v>
      </c>
      <c r="H8" s="7" t="s">
        <v>18</v>
      </c>
      <c r="I8" s="7" t="s">
        <v>19</v>
      </c>
      <c r="J8" s="5" t="s">
        <v>24</v>
      </c>
    </row>
    <row r="9" spans="1:18" x14ac:dyDescent="0.25">
      <c r="A9" s="1" t="s">
        <v>0</v>
      </c>
      <c r="B9" s="2">
        <v>35</v>
      </c>
      <c r="C9" s="2">
        <v>12</v>
      </c>
      <c r="D9" s="2">
        <v>34</v>
      </c>
      <c r="E9" s="2">
        <v>23</v>
      </c>
      <c r="F9" s="1"/>
      <c r="G9" s="1"/>
      <c r="H9" s="1"/>
      <c r="I9" s="1"/>
      <c r="J9" s="1"/>
      <c r="N9" s="9" t="str">
        <f>IF(B9&lt;10,"gut&amp;günstig","normal")</f>
        <v>normal</v>
      </c>
      <c r="O9" s="9" t="str">
        <f>IF(C9&lt;10,"gut&amp;günstig","normal")</f>
        <v>normal</v>
      </c>
      <c r="P9" s="9" t="str">
        <f>IF(D9&lt;10,"gut&amp;günstig","normal")</f>
        <v>normal</v>
      </c>
      <c r="Q9" s="9" t="str">
        <f>IF(E9&lt;10,"gut&amp;günstig","normal")</f>
        <v>normal</v>
      </c>
      <c r="R9" s="9" t="str">
        <f>IF(OR(B9&lt;10,C9&lt;10,D9&lt;10,E9&lt;10),"gut&amp;günstig","prüfen")</f>
        <v>prüfen</v>
      </c>
    </row>
    <row r="10" spans="1:18" x14ac:dyDescent="0.25">
      <c r="A10" s="1" t="s">
        <v>1</v>
      </c>
      <c r="B10" s="2">
        <v>45</v>
      </c>
      <c r="C10" s="2">
        <v>4</v>
      </c>
      <c r="D10" s="2">
        <v>12</v>
      </c>
      <c r="E10" s="2">
        <v>10</v>
      </c>
      <c r="F10" s="1"/>
      <c r="G10" s="1"/>
      <c r="H10" s="1"/>
      <c r="I10" s="1"/>
      <c r="J10" s="1"/>
      <c r="N10" s="9" t="str">
        <f t="shared" ref="N10:N24" si="0">IF(B10&lt;10,"gut&amp;günstig","normal")</f>
        <v>normal</v>
      </c>
      <c r="O10" s="9" t="str">
        <f t="shared" ref="O10:O24" si="1">IF(C10&lt;10,"gut&amp;günstig","normal")</f>
        <v>gut&amp;günstig</v>
      </c>
      <c r="P10" s="9" t="str">
        <f t="shared" ref="P10:P24" si="2">IF(D10&lt;10,"gut&amp;günstig","normal")</f>
        <v>normal</v>
      </c>
      <c r="Q10" s="9" t="str">
        <f t="shared" ref="Q10:Q24" si="3">IF(E10&lt;10,"gut&amp;günstig","normal")</f>
        <v>normal</v>
      </c>
      <c r="R10" s="9" t="str">
        <f>IF(OR(B10&lt;10,C10&lt;10,D10&lt;10,E10&lt;10),"gut&amp;günstig","prüfen")</f>
        <v>gut&amp;günstig</v>
      </c>
    </row>
    <row r="11" spans="1:18" x14ac:dyDescent="0.25">
      <c r="A11" s="1" t="s">
        <v>2</v>
      </c>
      <c r="B11" s="2">
        <v>52</v>
      </c>
      <c r="C11" s="2">
        <v>3</v>
      </c>
      <c r="D11" s="2">
        <v>2</v>
      </c>
      <c r="E11" s="2">
        <v>8</v>
      </c>
      <c r="F11" s="1"/>
      <c r="G11" s="1"/>
      <c r="H11" s="1"/>
      <c r="I11" s="1"/>
      <c r="J11" s="1"/>
      <c r="N11" s="9" t="str">
        <f t="shared" si="0"/>
        <v>normal</v>
      </c>
      <c r="O11" s="9" t="str">
        <f t="shared" si="1"/>
        <v>gut&amp;günstig</v>
      </c>
      <c r="P11" s="9" t="str">
        <f t="shared" si="2"/>
        <v>gut&amp;günstig</v>
      </c>
      <c r="Q11" s="9" t="str">
        <f t="shared" si="3"/>
        <v>gut&amp;günstig</v>
      </c>
      <c r="R11" s="9" t="str">
        <f t="shared" ref="R11:R24" si="4">IF(OR(B11&lt;10,C11&lt;10,D11&lt;10,E11&lt;10),"gut&amp;günstig","prüfen")</f>
        <v>gut&amp;günstig</v>
      </c>
    </row>
    <row r="12" spans="1:18" x14ac:dyDescent="0.25">
      <c r="A12" s="1" t="s">
        <v>3</v>
      </c>
      <c r="B12" s="2">
        <v>52</v>
      </c>
      <c r="C12" s="2">
        <v>3</v>
      </c>
      <c r="D12" s="2">
        <v>12</v>
      </c>
      <c r="E12" s="2">
        <v>10</v>
      </c>
      <c r="F12" s="1"/>
      <c r="G12" s="1"/>
      <c r="H12" s="1"/>
      <c r="I12" s="1"/>
      <c r="J12" s="1"/>
      <c r="N12" s="9" t="str">
        <f t="shared" si="0"/>
        <v>normal</v>
      </c>
      <c r="O12" s="9" t="str">
        <f t="shared" si="1"/>
        <v>gut&amp;günstig</v>
      </c>
      <c r="P12" s="9" t="str">
        <f t="shared" si="2"/>
        <v>normal</v>
      </c>
      <c r="Q12" s="9" t="str">
        <f t="shared" si="3"/>
        <v>normal</v>
      </c>
      <c r="R12" s="9" t="str">
        <f t="shared" si="4"/>
        <v>gut&amp;günstig</v>
      </c>
    </row>
    <row r="13" spans="1:18" x14ac:dyDescent="0.25">
      <c r="A13" s="1" t="s">
        <v>4</v>
      </c>
      <c r="B13" s="2">
        <v>45</v>
      </c>
      <c r="C13" s="2">
        <v>24</v>
      </c>
      <c r="D13" s="2">
        <v>35</v>
      </c>
      <c r="E13" s="2">
        <v>12</v>
      </c>
      <c r="F13" s="1"/>
      <c r="G13" s="1"/>
      <c r="H13" s="1"/>
      <c r="I13" s="1"/>
      <c r="J13" s="1"/>
      <c r="N13" s="9" t="str">
        <f t="shared" si="0"/>
        <v>normal</v>
      </c>
      <c r="O13" s="9" t="str">
        <f t="shared" si="1"/>
        <v>normal</v>
      </c>
      <c r="P13" s="9" t="str">
        <f t="shared" si="2"/>
        <v>normal</v>
      </c>
      <c r="Q13" s="9" t="str">
        <f t="shared" si="3"/>
        <v>normal</v>
      </c>
      <c r="R13" s="9" t="str">
        <f t="shared" si="4"/>
        <v>prüfen</v>
      </c>
    </row>
    <row r="14" spans="1:18" x14ac:dyDescent="0.25">
      <c r="A14" s="1" t="s">
        <v>5</v>
      </c>
      <c r="B14" s="2">
        <v>12</v>
      </c>
      <c r="C14" s="2">
        <v>10</v>
      </c>
      <c r="D14" s="2">
        <v>34</v>
      </c>
      <c r="E14" s="2">
        <v>23</v>
      </c>
      <c r="F14" s="1"/>
      <c r="G14" s="1"/>
      <c r="H14" s="1"/>
      <c r="I14" s="1"/>
      <c r="J14" s="1"/>
      <c r="N14" s="9" t="str">
        <f t="shared" si="0"/>
        <v>normal</v>
      </c>
      <c r="O14" s="9" t="str">
        <f t="shared" si="1"/>
        <v>normal</v>
      </c>
      <c r="P14" s="9" t="str">
        <f t="shared" si="2"/>
        <v>normal</v>
      </c>
      <c r="Q14" s="9" t="str">
        <f t="shared" si="3"/>
        <v>normal</v>
      </c>
      <c r="R14" s="9" t="str">
        <f t="shared" si="4"/>
        <v>prüfen</v>
      </c>
    </row>
    <row r="15" spans="1:18" x14ac:dyDescent="0.25">
      <c r="A15" s="1" t="s">
        <v>6</v>
      </c>
      <c r="B15" s="2">
        <v>45</v>
      </c>
      <c r="C15" s="2">
        <v>4</v>
      </c>
      <c r="D15" s="2">
        <v>52</v>
      </c>
      <c r="E15" s="2">
        <v>3</v>
      </c>
      <c r="F15" s="1"/>
      <c r="G15" s="1"/>
      <c r="H15" s="1"/>
      <c r="I15" s="1"/>
      <c r="J15" s="1"/>
      <c r="N15" s="9" t="str">
        <f t="shared" si="0"/>
        <v>normal</v>
      </c>
      <c r="O15" s="9" t="str">
        <f t="shared" si="1"/>
        <v>gut&amp;günstig</v>
      </c>
      <c r="P15" s="9" t="str">
        <f t="shared" si="2"/>
        <v>normal</v>
      </c>
      <c r="Q15" s="9" t="str">
        <f t="shared" si="3"/>
        <v>gut&amp;günstig</v>
      </c>
      <c r="R15" s="9" t="str">
        <f t="shared" si="4"/>
        <v>gut&amp;günstig</v>
      </c>
    </row>
    <row r="16" spans="1:18" x14ac:dyDescent="0.25">
      <c r="A16" s="1" t="s">
        <v>7</v>
      </c>
      <c r="B16" s="2">
        <v>45</v>
      </c>
      <c r="C16" s="2">
        <v>4</v>
      </c>
      <c r="D16" s="2">
        <v>12</v>
      </c>
      <c r="E16" s="2">
        <v>10</v>
      </c>
      <c r="F16" s="1"/>
      <c r="G16" s="1"/>
      <c r="H16" s="1"/>
      <c r="I16" s="1"/>
      <c r="J16" s="1"/>
      <c r="N16" s="9" t="str">
        <f t="shared" si="0"/>
        <v>normal</v>
      </c>
      <c r="O16" s="9" t="str">
        <f t="shared" si="1"/>
        <v>gut&amp;günstig</v>
      </c>
      <c r="P16" s="9" t="str">
        <f t="shared" si="2"/>
        <v>normal</v>
      </c>
      <c r="Q16" s="9" t="str">
        <f t="shared" si="3"/>
        <v>normal</v>
      </c>
      <c r="R16" s="9" t="str">
        <f t="shared" si="4"/>
        <v>gut&amp;günstig</v>
      </c>
    </row>
    <row r="17" spans="1:18" x14ac:dyDescent="0.25">
      <c r="A17" s="1" t="s">
        <v>8</v>
      </c>
      <c r="B17" s="2">
        <v>45</v>
      </c>
      <c r="C17" s="2">
        <v>24</v>
      </c>
      <c r="D17" s="2">
        <v>52</v>
      </c>
      <c r="E17" s="2">
        <v>3</v>
      </c>
      <c r="F17" s="1"/>
      <c r="G17" s="1"/>
      <c r="H17" s="1"/>
      <c r="I17" s="1"/>
      <c r="J17" s="1"/>
      <c r="N17" s="9" t="str">
        <f t="shared" si="0"/>
        <v>normal</v>
      </c>
      <c r="O17" s="9" t="str">
        <f t="shared" si="1"/>
        <v>normal</v>
      </c>
      <c r="P17" s="9" t="str">
        <f t="shared" si="2"/>
        <v>normal</v>
      </c>
      <c r="Q17" s="9" t="str">
        <f t="shared" si="3"/>
        <v>gut&amp;günstig</v>
      </c>
      <c r="R17" s="9" t="str">
        <f t="shared" si="4"/>
        <v>gut&amp;günstig</v>
      </c>
    </row>
    <row r="18" spans="1:18" x14ac:dyDescent="0.25">
      <c r="A18" s="1" t="s">
        <v>9</v>
      </c>
      <c r="B18" s="2">
        <v>34</v>
      </c>
      <c r="C18" s="2">
        <v>23</v>
      </c>
      <c r="D18" s="2">
        <v>12</v>
      </c>
      <c r="E18" s="2">
        <v>10</v>
      </c>
      <c r="F18" s="1"/>
      <c r="G18" s="1"/>
      <c r="H18" s="1"/>
      <c r="I18" s="1"/>
      <c r="J18" s="1"/>
      <c r="N18" s="9" t="str">
        <f t="shared" si="0"/>
        <v>normal</v>
      </c>
      <c r="O18" s="9" t="str">
        <f t="shared" si="1"/>
        <v>normal</v>
      </c>
      <c r="P18" s="9" t="str">
        <f t="shared" si="2"/>
        <v>normal</v>
      </c>
      <c r="Q18" s="9" t="str">
        <f t="shared" si="3"/>
        <v>normal</v>
      </c>
      <c r="R18" s="9" t="str">
        <f t="shared" si="4"/>
        <v>prüfen</v>
      </c>
    </row>
    <row r="19" spans="1:18" x14ac:dyDescent="0.25">
      <c r="A19" s="1" t="s">
        <v>10</v>
      </c>
      <c r="B19" s="2">
        <v>35</v>
      </c>
      <c r="C19" s="2">
        <v>12</v>
      </c>
      <c r="D19" s="2">
        <v>45</v>
      </c>
      <c r="E19" s="2">
        <v>24</v>
      </c>
      <c r="F19" s="1"/>
      <c r="G19" s="1"/>
      <c r="H19" s="1"/>
      <c r="I19" s="1"/>
      <c r="J19" s="1"/>
      <c r="N19" s="9" t="str">
        <f t="shared" si="0"/>
        <v>normal</v>
      </c>
      <c r="O19" s="9" t="str">
        <f t="shared" si="1"/>
        <v>normal</v>
      </c>
      <c r="P19" s="9" t="str">
        <f t="shared" si="2"/>
        <v>normal</v>
      </c>
      <c r="Q19" s="9" t="str">
        <f t="shared" si="3"/>
        <v>normal</v>
      </c>
      <c r="R19" s="9" t="str">
        <f t="shared" si="4"/>
        <v>prüfen</v>
      </c>
    </row>
    <row r="20" spans="1:18" x14ac:dyDescent="0.25">
      <c r="A20" s="1" t="s">
        <v>11</v>
      </c>
      <c r="B20" s="2">
        <v>36</v>
      </c>
      <c r="C20" s="2">
        <v>17</v>
      </c>
      <c r="D20" s="2">
        <v>46</v>
      </c>
      <c r="E20" s="2">
        <v>24</v>
      </c>
      <c r="F20" s="1"/>
      <c r="G20" s="1"/>
      <c r="H20" s="1"/>
      <c r="I20" s="1"/>
      <c r="J20" s="1"/>
      <c r="N20" s="9" t="str">
        <f t="shared" si="0"/>
        <v>normal</v>
      </c>
      <c r="O20" s="9" t="str">
        <f t="shared" si="1"/>
        <v>normal</v>
      </c>
      <c r="P20" s="9" t="str">
        <f t="shared" si="2"/>
        <v>normal</v>
      </c>
      <c r="Q20" s="9" t="str">
        <f t="shared" si="3"/>
        <v>normal</v>
      </c>
      <c r="R20" s="9" t="str">
        <f t="shared" si="4"/>
        <v>prüfen</v>
      </c>
    </row>
    <row r="21" spans="1:18" x14ac:dyDescent="0.25">
      <c r="A21" s="1" t="s">
        <v>12</v>
      </c>
      <c r="B21" s="2">
        <v>35</v>
      </c>
      <c r="C21" s="2">
        <v>12</v>
      </c>
      <c r="D21" s="2">
        <v>45</v>
      </c>
      <c r="E21" s="2">
        <v>24</v>
      </c>
      <c r="F21" s="1"/>
      <c r="G21" s="1"/>
      <c r="H21" s="1"/>
      <c r="I21" s="1"/>
      <c r="J21" s="1"/>
      <c r="N21" s="9" t="str">
        <f t="shared" si="0"/>
        <v>normal</v>
      </c>
      <c r="O21" s="9" t="str">
        <f t="shared" si="1"/>
        <v>normal</v>
      </c>
      <c r="P21" s="9" t="str">
        <f t="shared" si="2"/>
        <v>normal</v>
      </c>
      <c r="Q21" s="9" t="str">
        <f t="shared" si="3"/>
        <v>normal</v>
      </c>
      <c r="R21" s="9" t="str">
        <f t="shared" si="4"/>
        <v>prüfen</v>
      </c>
    </row>
    <row r="22" spans="1:18" x14ac:dyDescent="0.25">
      <c r="A22" s="1" t="s">
        <v>13</v>
      </c>
      <c r="B22" s="2">
        <v>13</v>
      </c>
      <c r="C22" s="2">
        <v>5</v>
      </c>
      <c r="D22" s="2">
        <v>35</v>
      </c>
      <c r="E22" s="2">
        <v>12</v>
      </c>
      <c r="F22" s="1"/>
      <c r="G22" s="1"/>
      <c r="H22" s="1"/>
      <c r="I22" s="1"/>
      <c r="J22" s="1"/>
      <c r="N22" s="9" t="str">
        <f t="shared" si="0"/>
        <v>normal</v>
      </c>
      <c r="O22" s="9" t="str">
        <f t="shared" si="1"/>
        <v>gut&amp;günstig</v>
      </c>
      <c r="P22" s="9" t="str">
        <f t="shared" si="2"/>
        <v>normal</v>
      </c>
      <c r="Q22" s="9" t="str">
        <f t="shared" si="3"/>
        <v>normal</v>
      </c>
      <c r="R22" s="9" t="str">
        <f t="shared" si="4"/>
        <v>gut&amp;günstig</v>
      </c>
    </row>
    <row r="23" spans="1:18" x14ac:dyDescent="0.25">
      <c r="A23" s="1" t="s">
        <v>14</v>
      </c>
      <c r="B23" s="2">
        <v>35</v>
      </c>
      <c r="C23" s="2">
        <v>12</v>
      </c>
      <c r="D23" s="2">
        <v>45</v>
      </c>
      <c r="E23" s="2">
        <v>3</v>
      </c>
      <c r="F23" s="1"/>
      <c r="G23" s="1"/>
      <c r="H23" s="1"/>
      <c r="I23" s="1"/>
      <c r="J23" s="1"/>
      <c r="N23" s="9" t="str">
        <f t="shared" si="0"/>
        <v>normal</v>
      </c>
      <c r="O23" s="9" t="str">
        <f t="shared" si="1"/>
        <v>normal</v>
      </c>
      <c r="P23" s="9" t="str">
        <f t="shared" si="2"/>
        <v>normal</v>
      </c>
      <c r="Q23" s="9" t="str">
        <f t="shared" si="3"/>
        <v>gut&amp;günstig</v>
      </c>
      <c r="R23" s="9" t="str">
        <f t="shared" si="4"/>
        <v>gut&amp;günstig</v>
      </c>
    </row>
    <row r="24" spans="1:18" x14ac:dyDescent="0.25">
      <c r="A24" s="1" t="s">
        <v>15</v>
      </c>
      <c r="B24" s="2">
        <v>35</v>
      </c>
      <c r="C24" s="2">
        <v>12</v>
      </c>
      <c r="D24" s="2">
        <v>45</v>
      </c>
      <c r="E24" s="2">
        <v>4</v>
      </c>
      <c r="F24" s="1"/>
      <c r="G24" s="1"/>
      <c r="H24" s="1"/>
      <c r="I24" s="1"/>
      <c r="J24" s="1"/>
      <c r="N24" s="9" t="str">
        <f t="shared" si="0"/>
        <v>normal</v>
      </c>
      <c r="O24" s="9" t="str">
        <f t="shared" si="1"/>
        <v>normal</v>
      </c>
      <c r="P24" s="9" t="str">
        <f t="shared" si="2"/>
        <v>normal</v>
      </c>
      <c r="Q24" s="9" t="str">
        <f t="shared" si="3"/>
        <v>gut&amp;günstig</v>
      </c>
      <c r="R24" s="9" t="str">
        <f t="shared" si="4"/>
        <v>gut&amp;günstig</v>
      </c>
    </row>
    <row r="25" spans="1:18" x14ac:dyDescent="0.25">
      <c r="F25" s="1"/>
    </row>
    <row r="118" spans="2:2" x14ac:dyDescent="0.25">
      <c r="B118" t="str">
        <f>IF(OR(B9&lt;10,C9&lt;10,D9&lt;10,E9&lt;10),"gut&amp;günstig","prüfen")</f>
        <v>prüfen</v>
      </c>
    </row>
  </sheetData>
  <mergeCells count="2">
    <mergeCell ref="A1:F6"/>
    <mergeCell ref="G1:L6"/>
  </mergeCells>
  <conditionalFormatting sqref="A8:E24 J8">
    <cfRule type="expression" dxfId="32" priority="27">
      <formula>MOD(ROW(),2)=0</formula>
    </cfRule>
  </conditionalFormatting>
  <conditionalFormatting sqref="A8:E24 J8">
    <cfRule type="expression" dxfId="31" priority="26">
      <formula>MOD(ROW(),2)=0</formula>
    </cfRule>
  </conditionalFormatting>
  <conditionalFormatting sqref="J9:J24">
    <cfRule type="expression" dxfId="30" priority="24">
      <formula>MOD(ROW(),2)=0</formula>
    </cfRule>
  </conditionalFormatting>
  <conditionalFormatting sqref="F8:I8">
    <cfRule type="expression" dxfId="29" priority="23">
      <formula>MOD(ROW(),2)=0</formula>
    </cfRule>
  </conditionalFormatting>
  <conditionalFormatting sqref="F8:I8">
    <cfRule type="expression" dxfId="28" priority="22">
      <formula>MOD(ROW(),2)=0</formula>
    </cfRule>
  </conditionalFormatting>
  <conditionalFormatting sqref="F9:F25 G9:I24">
    <cfRule type="expression" dxfId="27" priority="21">
      <formula>MOD(ROW(),2)=0</formula>
    </cfRule>
  </conditionalFormatting>
  <conditionalFormatting sqref="F9:F24">
    <cfRule type="cellIs" dxfId="26" priority="16" operator="equal">
      <formula>N9</formula>
    </cfRule>
    <cfRule type="cellIs" dxfId="25" priority="20" operator="equal">
      <formula>N9</formula>
    </cfRule>
  </conditionalFormatting>
  <conditionalFormatting sqref="F10:F24">
    <cfRule type="cellIs" dxfId="24" priority="19" operator="equal">
      <formula>N10</formula>
    </cfRule>
  </conditionalFormatting>
  <conditionalFormatting sqref="G9:I24">
    <cfRule type="cellIs" dxfId="23" priority="18" operator="equal">
      <formula>O9</formula>
    </cfRule>
  </conditionalFormatting>
  <conditionalFormatting sqref="G10:G24">
    <cfRule type="cellIs" dxfId="22" priority="17" operator="equal">
      <formula>O10</formula>
    </cfRule>
  </conditionalFormatting>
  <conditionalFormatting sqref="F10:F24">
    <cfRule type="cellIs" dxfId="21" priority="14" operator="equal">
      <formula>N10</formula>
    </cfRule>
    <cfRule type="cellIs" dxfId="20" priority="15" operator="equal">
      <formula>N10</formula>
    </cfRule>
  </conditionalFormatting>
  <conditionalFormatting sqref="H9:I24">
    <cfRule type="cellIs" dxfId="19" priority="13" operator="equal">
      <formula>P9</formula>
    </cfRule>
  </conditionalFormatting>
  <conditionalFormatting sqref="H10:H24">
    <cfRule type="cellIs" dxfId="18" priority="12" operator="equal">
      <formula>P10</formula>
    </cfRule>
  </conditionalFormatting>
  <conditionalFormatting sqref="I9:I24">
    <cfRule type="cellIs" dxfId="17" priority="11" operator="equal">
      <formula>Q9</formula>
    </cfRule>
  </conditionalFormatting>
  <conditionalFormatting sqref="I10:I24">
    <cfRule type="cellIs" dxfId="16" priority="10" operator="equal">
      <formula>Q10</formula>
    </cfRule>
  </conditionalFormatting>
  <conditionalFormatting sqref="I23">
    <cfRule type="cellIs" dxfId="15" priority="5" operator="equal">
      <formula>Q23</formula>
    </cfRule>
  </conditionalFormatting>
  <conditionalFormatting sqref="I22">
    <cfRule type="cellIs" dxfId="14" priority="4" operator="equal">
      <formula>Q22</formula>
    </cfRule>
  </conditionalFormatting>
  <conditionalFormatting sqref="J9:J24">
    <cfRule type="cellIs" dxfId="13" priority="3" operator="equal">
      <formula>R9</formula>
    </cfRule>
  </conditionalFormatting>
  <pageMargins left="0.7" right="0.7" top="0.78740157499999996" bottom="0.78740157499999996"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6500C6-BB09-4DA3-8BAD-74348DDC9B81}">
  <dimension ref="A1:J10"/>
  <sheetViews>
    <sheetView workbookViewId="0">
      <selection activeCell="G32" sqref="G32"/>
    </sheetView>
  </sheetViews>
  <sheetFormatPr baseColWidth="10" defaultRowHeight="15" x14ac:dyDescent="0.25"/>
  <cols>
    <col min="2" max="4" width="14.85546875" bestFit="1" customWidth="1"/>
  </cols>
  <sheetData>
    <row r="1" spans="1:10" ht="23.25" x14ac:dyDescent="0.25">
      <c r="A1" s="12" t="s">
        <v>25</v>
      </c>
    </row>
    <row r="2" spans="1:10" x14ac:dyDescent="0.25">
      <c r="B2" t="s">
        <v>26</v>
      </c>
      <c r="C2" t="s">
        <v>27</v>
      </c>
      <c r="D2" t="s">
        <v>28</v>
      </c>
      <c r="E2" t="s">
        <v>29</v>
      </c>
      <c r="F2" t="s">
        <v>30</v>
      </c>
      <c r="G2" t="s">
        <v>31</v>
      </c>
      <c r="H2" t="s">
        <v>32</v>
      </c>
      <c r="I2" t="s">
        <v>33</v>
      </c>
      <c r="J2" t="s">
        <v>34</v>
      </c>
    </row>
    <row r="3" spans="1:10" x14ac:dyDescent="0.25">
      <c r="A3" t="s">
        <v>35</v>
      </c>
      <c r="B3">
        <v>1</v>
      </c>
      <c r="C3">
        <v>3</v>
      </c>
      <c r="D3">
        <v>2</v>
      </c>
      <c r="E3">
        <v>4</v>
      </c>
      <c r="F3">
        <v>2</v>
      </c>
      <c r="G3">
        <v>3</v>
      </c>
      <c r="H3">
        <v>2</v>
      </c>
      <c r="I3">
        <v>1</v>
      </c>
      <c r="J3" s="29"/>
    </row>
    <row r="4" spans="1:10" x14ac:dyDescent="0.25">
      <c r="A4" t="s">
        <v>36</v>
      </c>
      <c r="B4">
        <v>5</v>
      </c>
      <c r="C4">
        <v>2</v>
      </c>
      <c r="D4">
        <v>3</v>
      </c>
      <c r="E4">
        <v>1</v>
      </c>
      <c r="F4">
        <v>4</v>
      </c>
      <c r="G4">
        <v>3</v>
      </c>
      <c r="H4">
        <v>2</v>
      </c>
      <c r="I4">
        <v>4</v>
      </c>
      <c r="J4" s="29"/>
    </row>
    <row r="5" spans="1:10" x14ac:dyDescent="0.25">
      <c r="A5" t="s">
        <v>37</v>
      </c>
      <c r="B5">
        <v>2</v>
      </c>
      <c r="C5">
        <v>3</v>
      </c>
      <c r="D5">
        <v>4</v>
      </c>
      <c r="E5">
        <v>1</v>
      </c>
      <c r="F5">
        <v>2</v>
      </c>
      <c r="G5">
        <v>3</v>
      </c>
      <c r="H5">
        <v>2</v>
      </c>
      <c r="I5">
        <v>1</v>
      </c>
      <c r="J5" s="29"/>
    </row>
    <row r="6" spans="1:10" x14ac:dyDescent="0.25">
      <c r="A6" t="s">
        <v>38</v>
      </c>
      <c r="B6">
        <v>2</v>
      </c>
      <c r="C6">
        <v>4</v>
      </c>
      <c r="D6">
        <v>3</v>
      </c>
      <c r="E6">
        <v>2</v>
      </c>
      <c r="F6">
        <v>5</v>
      </c>
      <c r="G6">
        <v>4</v>
      </c>
      <c r="H6">
        <v>2</v>
      </c>
      <c r="I6">
        <v>3</v>
      </c>
      <c r="J6" s="29"/>
    </row>
    <row r="7" spans="1:10" x14ac:dyDescent="0.25">
      <c r="A7" t="s">
        <v>39</v>
      </c>
      <c r="B7">
        <v>3</v>
      </c>
      <c r="C7">
        <v>2</v>
      </c>
      <c r="D7">
        <v>4</v>
      </c>
      <c r="E7">
        <v>3</v>
      </c>
      <c r="F7">
        <v>5</v>
      </c>
      <c r="G7">
        <v>2</v>
      </c>
      <c r="H7">
        <v>3</v>
      </c>
      <c r="I7">
        <v>2</v>
      </c>
      <c r="J7" s="29"/>
    </row>
    <row r="10" spans="1:10" ht="23.25" x14ac:dyDescent="0.35">
      <c r="C10" s="13" t="s">
        <v>40</v>
      </c>
    </row>
  </sheetData>
  <pageMargins left="0.7" right="0.7" top="0.78740157499999996" bottom="0.78740157499999996"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BA90E-6549-479A-8997-0FEF9F9E4AAD}">
  <dimension ref="A1:O33"/>
  <sheetViews>
    <sheetView workbookViewId="0">
      <selection activeCell="L2" sqref="L2:M23"/>
    </sheetView>
  </sheetViews>
  <sheetFormatPr baseColWidth="10" defaultRowHeight="15" x14ac:dyDescent="0.25"/>
  <cols>
    <col min="3" max="3" width="14.5703125" bestFit="1" customWidth="1"/>
    <col min="7" max="7" width="22" customWidth="1"/>
  </cols>
  <sheetData>
    <row r="1" spans="1:15" ht="21" x14ac:dyDescent="0.35">
      <c r="C1" s="20" t="s">
        <v>41</v>
      </c>
      <c r="D1" s="21" t="s">
        <v>42</v>
      </c>
      <c r="F1" t="s">
        <v>83</v>
      </c>
      <c r="H1" s="20" t="s">
        <v>89</v>
      </c>
      <c r="J1" s="24"/>
      <c r="K1" s="24"/>
      <c r="L1" s="24"/>
      <c r="N1" s="24"/>
      <c r="O1" s="24"/>
    </row>
    <row r="2" spans="1:15" ht="15.75" x14ac:dyDescent="0.25">
      <c r="A2" s="14" t="s">
        <v>43</v>
      </c>
      <c r="B2" s="14" t="s">
        <v>44</v>
      </c>
      <c r="C2" s="14" t="s">
        <v>45</v>
      </c>
      <c r="D2" s="15">
        <v>38369</v>
      </c>
      <c r="F2" s="1"/>
      <c r="G2" s="18"/>
      <c r="H2" s="26">
        <v>22</v>
      </c>
      <c r="I2" s="26"/>
      <c r="J2" s="25"/>
      <c r="K2" s="25"/>
      <c r="L2" s="30">
        <f t="shared" ref="L2:L20" ca="1" si="0">DATEDIF(D2,TODAY(),"y")</f>
        <v>21</v>
      </c>
      <c r="M2" s="30">
        <f ca="1">COUNTIF($L$2:$L$20,22)</f>
        <v>1</v>
      </c>
      <c r="N2" s="25"/>
      <c r="O2" s="24"/>
    </row>
    <row r="3" spans="1:15" ht="15.75" x14ac:dyDescent="0.25">
      <c r="A3" s="14" t="s">
        <v>46</v>
      </c>
      <c r="B3" s="14" t="s">
        <v>47</v>
      </c>
      <c r="C3" s="14" t="s">
        <v>45</v>
      </c>
      <c r="D3" s="15">
        <v>38751</v>
      </c>
      <c r="F3" s="1"/>
      <c r="G3" s="18"/>
      <c r="H3" s="26">
        <v>21</v>
      </c>
      <c r="I3" s="26"/>
      <c r="J3" s="25"/>
      <c r="K3" s="25"/>
      <c r="L3" s="30">
        <f t="shared" ca="1" si="0"/>
        <v>19</v>
      </c>
      <c r="M3" s="30">
        <f ca="1">COUNTIF($L$2:$L$20,21)</f>
        <v>4</v>
      </c>
      <c r="N3" s="25"/>
      <c r="O3" s="24"/>
    </row>
    <row r="4" spans="1:15" ht="15.75" x14ac:dyDescent="0.25">
      <c r="A4" s="14" t="s">
        <v>48</v>
      </c>
      <c r="B4" s="14" t="s">
        <v>49</v>
      </c>
      <c r="C4" s="14" t="s">
        <v>50</v>
      </c>
      <c r="D4" s="15">
        <v>38447</v>
      </c>
      <c r="F4" s="1"/>
      <c r="G4" s="18"/>
      <c r="H4" s="26">
        <v>20</v>
      </c>
      <c r="I4" s="26"/>
      <c r="J4" s="25"/>
      <c r="K4" s="25"/>
      <c r="L4" s="30">
        <f t="shared" ca="1" si="0"/>
        <v>20</v>
      </c>
      <c r="M4" s="30">
        <f ca="1">COUNTIF($L$2:$L$20,20)</f>
        <v>7</v>
      </c>
      <c r="N4" s="25"/>
      <c r="O4" s="24"/>
    </row>
    <row r="5" spans="1:15" ht="15.75" x14ac:dyDescent="0.25">
      <c r="A5" s="14" t="s">
        <v>51</v>
      </c>
      <c r="B5" s="14" t="s">
        <v>52</v>
      </c>
      <c r="C5" s="14" t="s">
        <v>45</v>
      </c>
      <c r="D5" s="15">
        <v>38445</v>
      </c>
      <c r="F5" s="1"/>
      <c r="G5" s="18"/>
      <c r="H5" s="26">
        <v>19</v>
      </c>
      <c r="I5" s="26"/>
      <c r="J5" s="25"/>
      <c r="K5" s="25"/>
      <c r="L5" s="30">
        <f t="shared" ca="1" si="0"/>
        <v>20</v>
      </c>
      <c r="M5" s="30">
        <f ca="1">COUNTIF($L$2:$L$20,19)</f>
        <v>6</v>
      </c>
      <c r="N5" s="25"/>
      <c r="O5" s="24"/>
    </row>
    <row r="6" spans="1:15" ht="15.75" x14ac:dyDescent="0.25">
      <c r="A6" s="14" t="s">
        <v>53</v>
      </c>
      <c r="B6" s="14" t="s">
        <v>54</v>
      </c>
      <c r="C6" s="14" t="s">
        <v>50</v>
      </c>
      <c r="D6" s="15">
        <v>39134</v>
      </c>
      <c r="F6" s="1"/>
      <c r="G6" s="18"/>
      <c r="H6" s="26">
        <v>18</v>
      </c>
      <c r="I6" s="26"/>
      <c r="J6" s="25"/>
      <c r="K6" s="25"/>
      <c r="L6" s="30">
        <f t="shared" ca="1" si="0"/>
        <v>18</v>
      </c>
      <c r="M6" s="30">
        <f ca="1">COUNTIF($L$2:$L$20,18)</f>
        <v>1</v>
      </c>
      <c r="N6" s="25"/>
      <c r="O6" s="24"/>
    </row>
    <row r="7" spans="1:15" ht="21" x14ac:dyDescent="0.35">
      <c r="A7" s="14" t="s">
        <v>55</v>
      </c>
      <c r="B7" s="14" t="s">
        <v>56</v>
      </c>
      <c r="C7" s="14" t="s">
        <v>50</v>
      </c>
      <c r="D7" s="15">
        <v>38582</v>
      </c>
      <c r="F7" s="1"/>
      <c r="G7" s="18"/>
      <c r="H7" s="20" t="s">
        <v>90</v>
      </c>
      <c r="J7" s="25"/>
      <c r="K7" s="25"/>
      <c r="L7" s="30">
        <f t="shared" ca="1" si="0"/>
        <v>20</v>
      </c>
      <c r="M7" s="30">
        <f ca="1">SUM(M2:M6)</f>
        <v>19</v>
      </c>
      <c r="N7" s="25"/>
      <c r="O7" s="24"/>
    </row>
    <row r="8" spans="1:15" ht="15.75" x14ac:dyDescent="0.25">
      <c r="A8" s="14" t="s">
        <v>57</v>
      </c>
      <c r="B8" s="14" t="s">
        <v>58</v>
      </c>
      <c r="C8" s="14" t="s">
        <v>50</v>
      </c>
      <c r="D8" s="15">
        <v>38982</v>
      </c>
      <c r="F8" s="1"/>
      <c r="G8" s="18"/>
      <c r="I8" s="18"/>
      <c r="J8" s="25"/>
      <c r="K8" s="25"/>
      <c r="L8" s="30">
        <f t="shared" ca="1" si="0"/>
        <v>19</v>
      </c>
      <c r="M8" s="30"/>
      <c r="N8" s="25"/>
      <c r="O8" s="24"/>
    </row>
    <row r="9" spans="1:15" ht="15.75" x14ac:dyDescent="0.25">
      <c r="A9" s="14" t="s">
        <v>59</v>
      </c>
      <c r="B9" s="14" t="s">
        <v>60</v>
      </c>
      <c r="C9" s="14" t="s">
        <v>50</v>
      </c>
      <c r="D9" s="15">
        <v>38416</v>
      </c>
      <c r="F9" s="1"/>
      <c r="H9" s="18"/>
      <c r="I9" s="18"/>
      <c r="J9" s="25"/>
      <c r="K9" s="25"/>
      <c r="L9" s="30">
        <f t="shared" ca="1" si="0"/>
        <v>20</v>
      </c>
      <c r="M9" s="30"/>
      <c r="N9" s="25"/>
      <c r="O9" s="24"/>
    </row>
    <row r="10" spans="1:15" ht="21" x14ac:dyDescent="0.35">
      <c r="A10" s="14" t="s">
        <v>61</v>
      </c>
      <c r="B10" s="14" t="s">
        <v>62</v>
      </c>
      <c r="C10" s="14" t="s">
        <v>45</v>
      </c>
      <c r="D10" s="15">
        <v>38956</v>
      </c>
      <c r="F10" s="1"/>
      <c r="H10" s="20" t="s">
        <v>91</v>
      </c>
      <c r="I10" s="26"/>
      <c r="J10" s="25"/>
      <c r="K10" s="25"/>
      <c r="L10" s="30">
        <f t="shared" ca="1" si="0"/>
        <v>19</v>
      </c>
      <c r="M10" s="30"/>
      <c r="N10" s="25"/>
      <c r="O10" s="24"/>
    </row>
    <row r="11" spans="1:15" ht="15.75" x14ac:dyDescent="0.25">
      <c r="A11" s="14" t="s">
        <v>63</v>
      </c>
      <c r="B11" s="14" t="s">
        <v>64</v>
      </c>
      <c r="C11" s="14" t="s">
        <v>50</v>
      </c>
      <c r="D11" s="15">
        <v>38575</v>
      </c>
      <c r="F11" s="1"/>
      <c r="H11" s="24"/>
      <c r="I11" s="24"/>
      <c r="J11" s="25"/>
      <c r="K11" s="25"/>
      <c r="L11" s="30">
        <f t="shared" ca="1" si="0"/>
        <v>20</v>
      </c>
      <c r="M11" s="30"/>
      <c r="N11" s="25"/>
      <c r="O11" s="24"/>
    </row>
    <row r="12" spans="1:15" ht="15.75" x14ac:dyDescent="0.25">
      <c r="A12" s="14" t="s">
        <v>65</v>
      </c>
      <c r="B12" s="14" t="s">
        <v>66</v>
      </c>
      <c r="C12" s="14" t="s">
        <v>50</v>
      </c>
      <c r="D12" s="15">
        <v>38049</v>
      </c>
      <c r="F12" s="1"/>
      <c r="H12" s="24"/>
      <c r="I12" s="24"/>
      <c r="J12" s="25"/>
      <c r="K12" s="25"/>
      <c r="L12" s="30">
        <f t="shared" ca="1" si="0"/>
        <v>21</v>
      </c>
      <c r="M12" s="30"/>
      <c r="N12" s="25"/>
      <c r="O12" s="24"/>
    </row>
    <row r="13" spans="1:15" ht="15.75" x14ac:dyDescent="0.25">
      <c r="A13" s="14" t="s">
        <v>67</v>
      </c>
      <c r="B13" s="14" t="s">
        <v>68</v>
      </c>
      <c r="C13" s="14" t="s">
        <v>45</v>
      </c>
      <c r="D13" s="15">
        <v>38434</v>
      </c>
      <c r="F13" s="1"/>
      <c r="H13" s="24"/>
      <c r="I13" s="24"/>
      <c r="J13" s="25"/>
      <c r="K13" s="25"/>
      <c r="L13" s="30">
        <f t="shared" ca="1" si="0"/>
        <v>20</v>
      </c>
      <c r="M13" s="30"/>
      <c r="N13" s="25"/>
      <c r="O13" s="24"/>
    </row>
    <row r="14" spans="1:15" ht="15.75" x14ac:dyDescent="0.25">
      <c r="A14" s="14" t="s">
        <v>69</v>
      </c>
      <c r="B14" s="14" t="s">
        <v>70</v>
      </c>
      <c r="C14" s="14" t="s">
        <v>50</v>
      </c>
      <c r="D14" s="15">
        <v>38810</v>
      </c>
      <c r="F14" s="1"/>
      <c r="H14" s="24"/>
      <c r="I14" s="24"/>
      <c r="J14" s="25"/>
      <c r="K14" s="25"/>
      <c r="L14" s="30">
        <f t="shared" ca="1" si="0"/>
        <v>19</v>
      </c>
      <c r="M14" s="30"/>
      <c r="N14" s="25"/>
      <c r="O14" s="24"/>
    </row>
    <row r="15" spans="1:15" ht="15.75" x14ac:dyDescent="0.25">
      <c r="A15" s="14" t="s">
        <v>71</v>
      </c>
      <c r="B15" s="14" t="s">
        <v>72</v>
      </c>
      <c r="C15" s="14" t="s">
        <v>45</v>
      </c>
      <c r="D15" s="15">
        <v>38596</v>
      </c>
      <c r="F15" s="1"/>
      <c r="H15" s="24"/>
      <c r="I15" s="24"/>
      <c r="J15" s="25"/>
      <c r="K15" s="25"/>
      <c r="L15" s="30">
        <f t="shared" ca="1" si="0"/>
        <v>20</v>
      </c>
      <c r="M15" s="30"/>
      <c r="N15" s="25"/>
      <c r="O15" s="24"/>
    </row>
    <row r="16" spans="1:15" ht="15.75" x14ac:dyDescent="0.25">
      <c r="A16" s="14" t="s">
        <v>73</v>
      </c>
      <c r="B16" s="14" t="s">
        <v>74</v>
      </c>
      <c r="C16" s="14" t="s">
        <v>50</v>
      </c>
      <c r="D16" s="15">
        <v>37991</v>
      </c>
      <c r="F16" s="1"/>
      <c r="H16" s="24"/>
      <c r="I16" s="24"/>
      <c r="J16" s="25"/>
      <c r="K16" s="25"/>
      <c r="L16" s="30">
        <f t="shared" ca="1" si="0"/>
        <v>22</v>
      </c>
      <c r="M16" s="30"/>
      <c r="N16" s="25"/>
      <c r="O16" s="24"/>
    </row>
    <row r="17" spans="1:15" ht="15.75" x14ac:dyDescent="0.25">
      <c r="A17" s="14" t="s">
        <v>75</v>
      </c>
      <c r="B17" s="14" t="s">
        <v>76</v>
      </c>
      <c r="C17" s="14" t="s">
        <v>45</v>
      </c>
      <c r="D17" s="15">
        <v>39075</v>
      </c>
      <c r="F17" s="1"/>
      <c r="H17" s="24"/>
      <c r="I17" s="24"/>
      <c r="J17" s="25"/>
      <c r="K17" s="25"/>
      <c r="L17" s="30">
        <f t="shared" ca="1" si="0"/>
        <v>19</v>
      </c>
      <c r="M17" s="30"/>
      <c r="N17" s="25"/>
      <c r="O17" s="24"/>
    </row>
    <row r="18" spans="1:15" ht="15.75" x14ac:dyDescent="0.25">
      <c r="A18" s="14" t="s">
        <v>77</v>
      </c>
      <c r="B18" s="14" t="s">
        <v>78</v>
      </c>
      <c r="C18" s="14" t="s">
        <v>50</v>
      </c>
      <c r="D18" s="15">
        <v>38072</v>
      </c>
      <c r="F18" s="1"/>
      <c r="H18" s="24"/>
      <c r="I18" s="24"/>
      <c r="J18" s="25"/>
      <c r="K18" s="25"/>
      <c r="L18" s="30">
        <f t="shared" ca="1" si="0"/>
        <v>21</v>
      </c>
      <c r="M18" s="30"/>
      <c r="N18" s="25"/>
      <c r="O18" s="24"/>
    </row>
    <row r="19" spans="1:15" ht="15.75" x14ac:dyDescent="0.25">
      <c r="A19" s="14" t="s">
        <v>79</v>
      </c>
      <c r="B19" s="14" t="s">
        <v>80</v>
      </c>
      <c r="C19" s="14" t="s">
        <v>50</v>
      </c>
      <c r="D19" s="15">
        <v>39063</v>
      </c>
      <c r="F19" s="1"/>
      <c r="H19" s="24"/>
      <c r="I19" s="24"/>
      <c r="J19" s="25"/>
      <c r="K19" s="25"/>
      <c r="L19" s="30">
        <f t="shared" ca="1" si="0"/>
        <v>19</v>
      </c>
      <c r="M19" s="30"/>
      <c r="N19" s="25"/>
      <c r="O19" s="24"/>
    </row>
    <row r="20" spans="1:15" ht="15.75" x14ac:dyDescent="0.25">
      <c r="A20" s="14" t="s">
        <v>81</v>
      </c>
      <c r="B20" s="14" t="s">
        <v>82</v>
      </c>
      <c r="C20" s="14" t="s">
        <v>50</v>
      </c>
      <c r="D20" s="15">
        <v>38041</v>
      </c>
      <c r="F20" s="1"/>
      <c r="H20" s="24"/>
      <c r="I20" s="24"/>
      <c r="J20" s="25"/>
      <c r="K20" s="25"/>
      <c r="L20" s="30">
        <f t="shared" ca="1" si="0"/>
        <v>21</v>
      </c>
      <c r="M20" s="30"/>
      <c r="N20" s="25"/>
      <c r="O20" s="24"/>
    </row>
    <row r="21" spans="1:15" x14ac:dyDescent="0.25">
      <c r="H21" s="24"/>
      <c r="I21" s="24"/>
      <c r="J21" s="25"/>
      <c r="K21" s="25"/>
      <c r="L21" s="30">
        <f>COUNTA(B2:B20)</f>
        <v>19</v>
      </c>
      <c r="M21" s="30"/>
      <c r="N21" s="25"/>
      <c r="O21" s="24"/>
    </row>
    <row r="22" spans="1:15" ht="15.75" x14ac:dyDescent="0.25">
      <c r="A22" s="22" t="s">
        <v>88</v>
      </c>
      <c r="B22" s="23"/>
      <c r="H22" s="24"/>
      <c r="I22" s="24"/>
      <c r="J22" s="25"/>
      <c r="K22" s="25"/>
      <c r="L22" s="30">
        <f>COUNTIF(C2:C20,"m")</f>
        <v>12</v>
      </c>
      <c r="M22" s="30"/>
      <c r="N22" s="25"/>
      <c r="O22" s="24"/>
    </row>
    <row r="23" spans="1:15" x14ac:dyDescent="0.25">
      <c r="G23" t="s">
        <v>94</v>
      </c>
      <c r="H23" s="24"/>
      <c r="I23" s="24"/>
      <c r="J23" s="25"/>
      <c r="K23" s="25"/>
      <c r="L23" s="30">
        <f>COUNTIF(C2:C21,"w")</f>
        <v>7</v>
      </c>
      <c r="M23" s="30"/>
      <c r="N23" s="25"/>
      <c r="O23" s="24"/>
    </row>
    <row r="24" spans="1:15" ht="21" x14ac:dyDescent="0.35">
      <c r="A24" s="20" t="s">
        <v>84</v>
      </c>
      <c r="H24" s="24" t="s">
        <v>95</v>
      </c>
      <c r="I24" s="24"/>
      <c r="J24" s="25"/>
      <c r="K24" s="25"/>
      <c r="L24" s="25"/>
      <c r="M24" s="25"/>
      <c r="N24" s="25"/>
      <c r="O24" s="24"/>
    </row>
    <row r="25" spans="1:15" x14ac:dyDescent="0.25">
      <c r="A25" s="19" t="s">
        <v>86</v>
      </c>
      <c r="G25" t="s">
        <v>92</v>
      </c>
      <c r="H25" s="24"/>
      <c r="I25" s="24"/>
      <c r="J25" s="25"/>
      <c r="K25" s="25"/>
      <c r="L25" s="25"/>
      <c r="M25" s="25"/>
      <c r="N25" s="25"/>
      <c r="O25" s="24"/>
    </row>
    <row r="26" spans="1:15" x14ac:dyDescent="0.25">
      <c r="A26" s="16" t="s">
        <v>85</v>
      </c>
      <c r="B26" s="1"/>
      <c r="G26" t="s">
        <v>93</v>
      </c>
      <c r="H26" s="24"/>
      <c r="I26" s="24"/>
      <c r="J26" s="24"/>
      <c r="K26" s="24"/>
      <c r="L26" s="24"/>
      <c r="M26" s="24"/>
      <c r="N26" s="24"/>
      <c r="O26" s="24"/>
    </row>
    <row r="27" spans="1:15" x14ac:dyDescent="0.25">
      <c r="A27" s="17" t="s">
        <v>87</v>
      </c>
      <c r="B27" s="1"/>
      <c r="H27" s="24"/>
      <c r="I27" s="24"/>
      <c r="J27" s="24"/>
      <c r="K27" s="24"/>
      <c r="L27" s="24"/>
      <c r="M27" s="24"/>
      <c r="N27" s="24"/>
      <c r="O27" s="24"/>
    </row>
    <row r="28" spans="1:15" x14ac:dyDescent="0.25">
      <c r="H28" s="24"/>
      <c r="I28" s="24"/>
      <c r="J28" s="24"/>
      <c r="K28" s="24"/>
      <c r="L28" s="24"/>
      <c r="M28" s="24"/>
      <c r="N28" s="24"/>
      <c r="O28" s="24"/>
    </row>
    <row r="29" spans="1:15" x14ac:dyDescent="0.25">
      <c r="H29" s="24"/>
      <c r="I29" s="24"/>
      <c r="J29" s="24"/>
      <c r="K29" s="24"/>
      <c r="L29" s="24"/>
      <c r="M29" s="24"/>
      <c r="N29" s="24"/>
      <c r="O29" s="24"/>
    </row>
    <row r="30" spans="1:15" x14ac:dyDescent="0.25">
      <c r="H30" s="24"/>
      <c r="I30" s="24"/>
      <c r="J30" s="24"/>
      <c r="K30" s="24"/>
      <c r="L30" s="24"/>
      <c r="M30" s="24"/>
      <c r="N30" s="24"/>
      <c r="O30" s="24"/>
    </row>
    <row r="31" spans="1:15" x14ac:dyDescent="0.25">
      <c r="H31" s="24"/>
      <c r="I31" s="24"/>
      <c r="J31" s="24"/>
      <c r="K31" s="24"/>
      <c r="L31" s="24"/>
      <c r="M31" s="24"/>
      <c r="N31" s="24"/>
      <c r="O31" s="24"/>
    </row>
    <row r="32" spans="1:15" x14ac:dyDescent="0.25">
      <c r="H32" s="24"/>
      <c r="I32" s="24"/>
      <c r="J32" s="24"/>
      <c r="K32" s="24"/>
      <c r="L32" s="24"/>
      <c r="M32" s="24"/>
      <c r="N32" s="24"/>
      <c r="O32" s="24"/>
    </row>
    <row r="33" spans="8:15" x14ac:dyDescent="0.25">
      <c r="H33" s="24"/>
      <c r="I33" s="24"/>
      <c r="J33" s="24"/>
      <c r="K33" s="24"/>
      <c r="L33" s="24"/>
      <c r="M33" s="24"/>
      <c r="N33" s="24"/>
      <c r="O33" s="24"/>
    </row>
  </sheetData>
  <conditionalFormatting sqref="F2:F20">
    <cfRule type="cellIs" dxfId="7" priority="9" operator="equal">
      <formula>L2</formula>
    </cfRule>
  </conditionalFormatting>
  <conditionalFormatting sqref="B26">
    <cfRule type="cellIs" dxfId="6" priority="7" operator="equal">
      <formula>L22</formula>
    </cfRule>
  </conditionalFormatting>
  <conditionalFormatting sqref="B27">
    <cfRule type="cellIs" dxfId="5" priority="6" operator="equal">
      <formula>L23</formula>
    </cfRule>
  </conditionalFormatting>
  <conditionalFormatting sqref="B22">
    <cfRule type="cellIs" dxfId="4" priority="1" operator="equal">
      <formula>$M$7</formula>
    </cfRule>
    <cfRule type="cellIs" dxfId="3" priority="5" operator="equal">
      <formula>$L$20</formula>
    </cfRule>
  </conditionalFormatting>
  <conditionalFormatting sqref="I2">
    <cfRule type="cellIs" dxfId="2" priority="4" operator="equal">
      <formula>M2</formula>
    </cfRule>
  </conditionalFormatting>
  <conditionalFormatting sqref="I3:I6">
    <cfRule type="cellIs" dxfId="1" priority="3" operator="equal">
      <formula>M3</formula>
    </cfRule>
  </conditionalFormatting>
  <conditionalFormatting sqref="I10">
    <cfRule type="cellIs" dxfId="0" priority="2" operator="equal">
      <formula>$M$7</formula>
    </cfRule>
  </conditionalFormatting>
  <pageMargins left="0.7" right="0.7" top="0.78740157499999996" bottom="0.78740157499999996" header="0.3" footer="0.3"/>
  <drawing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Netto-Brutto-Wenn-ZählenWenn</vt:lpstr>
      <vt:lpstr>Wenn-Oder</vt:lpstr>
      <vt:lpstr>Bedingte Formatierung</vt:lpstr>
      <vt:lpstr>Alter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Windows-Benutzer</dc:creator>
  <cp:lastModifiedBy>Michael Wirsing</cp:lastModifiedBy>
  <dcterms:created xsi:type="dcterms:W3CDTF">2020-10-14T15:19:08Z</dcterms:created>
  <dcterms:modified xsi:type="dcterms:W3CDTF">2026-01-18T15:27:49Z</dcterms:modified>
</cp:coreProperties>
</file>